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20730" windowHeight="11760" firstSheet="2" activeTab="6"/>
  </bookViews>
  <sheets>
    <sheet name="ПЦ" sheetId="4" r:id="rId1"/>
    <sheet name="физиол1" sheetId="8" r:id="rId2"/>
    <sheet name="дневной стационар" sheetId="6" r:id="rId3"/>
    <sheet name="физиолог" sheetId="1" r:id="rId4"/>
    <sheet name="гинекологическое" sheetId="2" r:id="rId5"/>
    <sheet name=" отделение патологии" sheetId="3" r:id="rId6"/>
    <sheet name="для МИАЦ" sheetId="5" r:id="rId7"/>
  </sheets>
  <calcPr calcId="124519"/>
  <fileRecoveryPr repairLoad="1"/>
</workbook>
</file>

<file path=xl/calcChain.xml><?xml version="1.0" encoding="utf-8"?>
<calcChain xmlns="http://schemas.openxmlformats.org/spreadsheetml/2006/main">
  <c r="C7" i="4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C49"/>
  <c r="D49"/>
  <c r="C50"/>
  <c r="D50"/>
  <c r="C51"/>
  <c r="D51"/>
  <c r="C52"/>
  <c r="D52"/>
  <c r="C53"/>
  <c r="D53"/>
  <c r="C54"/>
  <c r="D54"/>
  <c r="C55"/>
  <c r="D55"/>
  <c r="C56"/>
  <c r="D56"/>
  <c r="C57"/>
  <c r="D57"/>
  <c r="C58"/>
  <c r="D58"/>
  <c r="C59"/>
  <c r="D59"/>
  <c r="C60"/>
  <c r="D60"/>
  <c r="C61"/>
  <c r="D61"/>
  <c r="C62"/>
  <c r="D62"/>
  <c r="C63"/>
  <c r="D63"/>
  <c r="C64"/>
  <c r="D64"/>
  <c r="C65"/>
  <c r="D65"/>
  <c r="C66"/>
  <c r="D66"/>
  <c r="C67"/>
  <c r="D67"/>
  <c r="C68"/>
  <c r="D68"/>
  <c r="C69"/>
  <c r="D69"/>
  <c r="C70"/>
  <c r="D70"/>
  <c r="C71"/>
  <c r="D71"/>
  <c r="C72"/>
  <c r="D72"/>
  <c r="C73"/>
  <c r="D73"/>
  <c r="C74"/>
  <c r="D74"/>
  <c r="C75"/>
  <c r="D75"/>
  <c r="D6"/>
  <c r="C6"/>
  <c r="AV5" i="1"/>
  <c r="AW5" s="1"/>
  <c r="AV6"/>
  <c r="AW6"/>
  <c r="AV7"/>
  <c r="AW7" s="1"/>
  <c r="AV8"/>
  <c r="AW8"/>
  <c r="AV9"/>
  <c r="AW9" s="1"/>
  <c r="AV10"/>
  <c r="AW10"/>
  <c r="AV11"/>
  <c r="AW11" s="1"/>
  <c r="AV12"/>
  <c r="AW12"/>
  <c r="AV13"/>
  <c r="AW13" s="1"/>
  <c r="AV14"/>
  <c r="AW14"/>
  <c r="AV15"/>
  <c r="AW15" s="1"/>
  <c r="AV16"/>
  <c r="AW16"/>
  <c r="AV17"/>
  <c r="AW17" s="1"/>
  <c r="AV18"/>
  <c r="AW18"/>
  <c r="AV19"/>
  <c r="AW19" s="1"/>
  <c r="AV20"/>
  <c r="AW20"/>
  <c r="AV21"/>
  <c r="AW21" s="1"/>
  <c r="AV22"/>
  <c r="AW22"/>
  <c r="AV23"/>
  <c r="AW23" s="1"/>
  <c r="AV24"/>
  <c r="AW24"/>
  <c r="AV25"/>
  <c r="AW25" s="1"/>
  <c r="AV26"/>
  <c r="AW26" s="1"/>
  <c r="AV27"/>
  <c r="AW27" s="1"/>
  <c r="AV28"/>
  <c r="AW28"/>
  <c r="AV29"/>
  <c r="AW29" s="1"/>
  <c r="AV30"/>
  <c r="AW30" s="1"/>
  <c r="AV31"/>
  <c r="AW31" s="1"/>
  <c r="AV32"/>
  <c r="AW32" s="1"/>
  <c r="AV33"/>
  <c r="AW33" s="1"/>
  <c r="AV34"/>
  <c r="AW34" s="1"/>
  <c r="AV35"/>
  <c r="AW35" s="1"/>
  <c r="AV36"/>
  <c r="AW36" s="1"/>
  <c r="AV37"/>
  <c r="AW37" s="1"/>
  <c r="AV38"/>
  <c r="AW38" s="1"/>
  <c r="AV39"/>
  <c r="AW39" s="1"/>
  <c r="AV40"/>
  <c r="AW40" s="1"/>
  <c r="AV41"/>
  <c r="AW41" s="1"/>
  <c r="AV42"/>
  <c r="AW42" s="1"/>
  <c r="AV43"/>
  <c r="AW43" s="1"/>
  <c r="AV44"/>
  <c r="AW44" s="1"/>
  <c r="AV45"/>
  <c r="AW45" s="1"/>
  <c r="AV46"/>
  <c r="AW46" s="1"/>
  <c r="AV47"/>
  <c r="AW47" s="1"/>
  <c r="AV48"/>
  <c r="AW48" s="1"/>
  <c r="AV49"/>
  <c r="AW49" s="1"/>
  <c r="AV50"/>
  <c r="AW50" s="1"/>
  <c r="AV51"/>
  <c r="AW51" s="1"/>
  <c r="AV52"/>
  <c r="AW52" s="1"/>
  <c r="AV53"/>
  <c r="AW53" s="1"/>
  <c r="AV54"/>
  <c r="AW54" s="1"/>
  <c r="AV55"/>
  <c r="AW55" s="1"/>
  <c r="AV56"/>
  <c r="AW56" s="1"/>
  <c r="AV57"/>
  <c r="AW57" s="1"/>
  <c r="AV58"/>
  <c r="AW58" s="1"/>
  <c r="AV59"/>
  <c r="AW59" s="1"/>
  <c r="AV60"/>
  <c r="AW60" s="1"/>
  <c r="AV61"/>
  <c r="AW61" s="1"/>
  <c r="AV62"/>
  <c r="AW62" s="1"/>
  <c r="AV63"/>
  <c r="AW63" s="1"/>
  <c r="AV64"/>
  <c r="AW64" s="1"/>
  <c r="AV65"/>
  <c r="AW65" s="1"/>
  <c r="AV66"/>
  <c r="AW66" s="1"/>
  <c r="AV67"/>
  <c r="AW67" s="1"/>
  <c r="AV68"/>
  <c r="AW68" s="1"/>
  <c r="AV69"/>
  <c r="AW69" s="1"/>
  <c r="AV70"/>
  <c r="AW70" s="1"/>
  <c r="AV71"/>
  <c r="AW71" s="1"/>
  <c r="AV72"/>
  <c r="AW72" s="1"/>
  <c r="AV73"/>
  <c r="AW73" s="1"/>
  <c r="AW4"/>
  <c r="G7" i="4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H6"/>
  <c r="G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AX5" i="2"/>
  <c r="AY5" s="1"/>
  <c r="AX6"/>
  <c r="AY6"/>
  <c r="AX7"/>
  <c r="AY7" s="1"/>
  <c r="AX8"/>
  <c r="AY8"/>
  <c r="AX9"/>
  <c r="AY9" s="1"/>
  <c r="AX10"/>
  <c r="AY10"/>
  <c r="AX11"/>
  <c r="AY11" s="1"/>
  <c r="AX12"/>
  <c r="AY12"/>
  <c r="AX13"/>
  <c r="AY13" s="1"/>
  <c r="AX14"/>
  <c r="AY14"/>
  <c r="AX15"/>
  <c r="AY15" s="1"/>
  <c r="AX16"/>
  <c r="AY16"/>
  <c r="AX17"/>
  <c r="AY17" s="1"/>
  <c r="AX18"/>
  <c r="AY18"/>
  <c r="AX19"/>
  <c r="AY19" s="1"/>
  <c r="AX20"/>
  <c r="AY20"/>
  <c r="AX21"/>
  <c r="AY21" s="1"/>
  <c r="AX22"/>
  <c r="AY22"/>
  <c r="AX23"/>
  <c r="AY23" s="1"/>
  <c r="AX24"/>
  <c r="AY24"/>
  <c r="AX25"/>
  <c r="AY25" s="1"/>
  <c r="AX26"/>
  <c r="AY26"/>
  <c r="AX27"/>
  <c r="AY27" s="1"/>
  <c r="AX28"/>
  <c r="AY28"/>
  <c r="AX29"/>
  <c r="AY29" s="1"/>
  <c r="AX30"/>
  <c r="AY30"/>
  <c r="AX31"/>
  <c r="AY31" s="1"/>
  <c r="AX32"/>
  <c r="AY32"/>
  <c r="AX33"/>
  <c r="AY33" s="1"/>
  <c r="AX34"/>
  <c r="AY34"/>
  <c r="AX35"/>
  <c r="AY35" s="1"/>
  <c r="AX36"/>
  <c r="AY36"/>
  <c r="AX37"/>
  <c r="AY37" s="1"/>
  <c r="AX38"/>
  <c r="AY38"/>
  <c r="AX39"/>
  <c r="AY39" s="1"/>
  <c r="AX40"/>
  <c r="AY40"/>
  <c r="AX41"/>
  <c r="AY41" s="1"/>
  <c r="AX42"/>
  <c r="AY42"/>
  <c r="AX43"/>
  <c r="AY43" s="1"/>
  <c r="AX44"/>
  <c r="AY44"/>
  <c r="AX45"/>
  <c r="AY45" s="1"/>
  <c r="AX46"/>
  <c r="AY46"/>
  <c r="AX47"/>
  <c r="AY47" s="1"/>
  <c r="AX48"/>
  <c r="AY48"/>
  <c r="AX49"/>
  <c r="AY49" s="1"/>
  <c r="AX50"/>
  <c r="AY50"/>
  <c r="AX51"/>
  <c r="AY51" s="1"/>
  <c r="AX52"/>
  <c r="AY52"/>
  <c r="AX53"/>
  <c r="AY53" s="1"/>
  <c r="AX54"/>
  <c r="AY54"/>
  <c r="AX55"/>
  <c r="AY55" s="1"/>
  <c r="AX56"/>
  <c r="AY56"/>
  <c r="AX57"/>
  <c r="AY57" s="1"/>
  <c r="AX58"/>
  <c r="AY58"/>
  <c r="AX59"/>
  <c r="AY59" s="1"/>
  <c r="AX60"/>
  <c r="AY60"/>
  <c r="AX61"/>
  <c r="AY61" s="1"/>
  <c r="AX62"/>
  <c r="AY62"/>
  <c r="AX63"/>
  <c r="AY63" s="1"/>
  <c r="AX64"/>
  <c r="AY64"/>
  <c r="AX65"/>
  <c r="AY65" s="1"/>
  <c r="AX66"/>
  <c r="AY66"/>
  <c r="AX67"/>
  <c r="AY67" s="1"/>
  <c r="AX68"/>
  <c r="AY68"/>
  <c r="AX69"/>
  <c r="AY69" s="1"/>
  <c r="AX70"/>
  <c r="AY70"/>
  <c r="AX71"/>
  <c r="AY71" s="1"/>
  <c r="AX72"/>
  <c r="AY72"/>
  <c r="AX73"/>
  <c r="AY73" s="1"/>
  <c r="AY4"/>
  <c r="J6" i="4" s="1"/>
  <c r="I6"/>
  <c r="K7"/>
  <c r="L7"/>
  <c r="K8"/>
  <c r="L8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K26"/>
  <c r="L26"/>
  <c r="K27"/>
  <c r="L27"/>
  <c r="K28"/>
  <c r="L28"/>
  <c r="K29"/>
  <c r="L29"/>
  <c r="K30"/>
  <c r="L30"/>
  <c r="K31"/>
  <c r="L31"/>
  <c r="K32"/>
  <c r="L32"/>
  <c r="K33"/>
  <c r="L33"/>
  <c r="K34"/>
  <c r="L34"/>
  <c r="K35"/>
  <c r="L35"/>
  <c r="K36"/>
  <c r="L36"/>
  <c r="K37"/>
  <c r="L37"/>
  <c r="K38"/>
  <c r="L38"/>
  <c r="K39"/>
  <c r="L39"/>
  <c r="K40"/>
  <c r="L40"/>
  <c r="K41"/>
  <c r="L41"/>
  <c r="K42"/>
  <c r="L42"/>
  <c r="K43"/>
  <c r="L43"/>
  <c r="K44"/>
  <c r="L44"/>
  <c r="K45"/>
  <c r="L45"/>
  <c r="K46"/>
  <c r="L46"/>
  <c r="K47"/>
  <c r="L47"/>
  <c r="K48"/>
  <c r="L48"/>
  <c r="K49"/>
  <c r="L49"/>
  <c r="K50"/>
  <c r="L50"/>
  <c r="K51"/>
  <c r="L51"/>
  <c r="K52"/>
  <c r="L52"/>
  <c r="K53"/>
  <c r="L53"/>
  <c r="K54"/>
  <c r="L54"/>
  <c r="K55"/>
  <c r="L55"/>
  <c r="K56"/>
  <c r="L56"/>
  <c r="K57"/>
  <c r="L57"/>
  <c r="K58"/>
  <c r="L58"/>
  <c r="K59"/>
  <c r="L59"/>
  <c r="K60"/>
  <c r="L60"/>
  <c r="K61"/>
  <c r="L61"/>
  <c r="K62"/>
  <c r="L62"/>
  <c r="K63"/>
  <c r="L63"/>
  <c r="K64"/>
  <c r="L64"/>
  <c r="K65"/>
  <c r="L65"/>
  <c r="K66"/>
  <c r="L66"/>
  <c r="K67"/>
  <c r="L67"/>
  <c r="K68"/>
  <c r="L68"/>
  <c r="K69"/>
  <c r="L69"/>
  <c r="K70"/>
  <c r="L70"/>
  <c r="K71"/>
  <c r="L71"/>
  <c r="K72"/>
  <c r="L72"/>
  <c r="K73"/>
  <c r="L73"/>
  <c r="K74"/>
  <c r="L74"/>
  <c r="K75"/>
  <c r="L75"/>
  <c r="L6"/>
  <c r="K6"/>
  <c r="AO5" i="3"/>
  <c r="AP5" s="1"/>
  <c r="AO6"/>
  <c r="AP6"/>
  <c r="AO7"/>
  <c r="AP7" s="1"/>
  <c r="AO8"/>
  <c r="AP8"/>
  <c r="AO9"/>
  <c r="AP9" s="1"/>
  <c r="AO10"/>
  <c r="AP10"/>
  <c r="AO11"/>
  <c r="AP11" s="1"/>
  <c r="AO12"/>
  <c r="AP12"/>
  <c r="AO13"/>
  <c r="AP13" s="1"/>
  <c r="AO14"/>
  <c r="AP14" s="1"/>
  <c r="AO15"/>
  <c r="AP15" s="1"/>
  <c r="AO16"/>
  <c r="AP16"/>
  <c r="AO17"/>
  <c r="AP17" s="1"/>
  <c r="AO18"/>
  <c r="AP18"/>
  <c r="AO19"/>
  <c r="AP19" s="1"/>
  <c r="AO20"/>
  <c r="AP20" s="1"/>
  <c r="AO21"/>
  <c r="AP21" s="1"/>
  <c r="AO22"/>
  <c r="AP22" s="1"/>
  <c r="AO23"/>
  <c r="AP23" s="1"/>
  <c r="AO24"/>
  <c r="AP24" s="1"/>
  <c r="AO25"/>
  <c r="AP25" s="1"/>
  <c r="AO26"/>
  <c r="AP26" s="1"/>
  <c r="AO27"/>
  <c r="AP27" s="1"/>
  <c r="AO28"/>
  <c r="AP28" s="1"/>
  <c r="AO29"/>
  <c r="AP29" s="1"/>
  <c r="AO30"/>
  <c r="AP30" s="1"/>
  <c r="AO31"/>
  <c r="AP31" s="1"/>
  <c r="AO32"/>
  <c r="AP32" s="1"/>
  <c r="AO33"/>
  <c r="AP33" s="1"/>
  <c r="AO34"/>
  <c r="AP34" s="1"/>
  <c r="AO35"/>
  <c r="AP35" s="1"/>
  <c r="AO36"/>
  <c r="AP36" s="1"/>
  <c r="AO37"/>
  <c r="AP37" s="1"/>
  <c r="AO38"/>
  <c r="AP38" s="1"/>
  <c r="AO39"/>
  <c r="AP39" s="1"/>
  <c r="AO40"/>
  <c r="AP40" s="1"/>
  <c r="AO41"/>
  <c r="AP41" s="1"/>
  <c r="AO42"/>
  <c r="AP42" s="1"/>
  <c r="AO43"/>
  <c r="AP43" s="1"/>
  <c r="AO44"/>
  <c r="AP44" s="1"/>
  <c r="AO45"/>
  <c r="AP45" s="1"/>
  <c r="AO46"/>
  <c r="AP46" s="1"/>
  <c r="AO47"/>
  <c r="AP47" s="1"/>
  <c r="AO48"/>
  <c r="AP48" s="1"/>
  <c r="AO49"/>
  <c r="AP49" s="1"/>
  <c r="AO50"/>
  <c r="AP50" s="1"/>
  <c r="AO51"/>
  <c r="AP51" s="1"/>
  <c r="AO52"/>
  <c r="AP52" s="1"/>
  <c r="AO53"/>
  <c r="AP53" s="1"/>
  <c r="AO54"/>
  <c r="AP54" s="1"/>
  <c r="AO55"/>
  <c r="AP55" s="1"/>
  <c r="AO56"/>
  <c r="AP56" s="1"/>
  <c r="AO57"/>
  <c r="AP57" s="1"/>
  <c r="AO58"/>
  <c r="AP58" s="1"/>
  <c r="AO59"/>
  <c r="AP59" s="1"/>
  <c r="AO60"/>
  <c r="AP60" s="1"/>
  <c r="AO61"/>
  <c r="AP61" s="1"/>
  <c r="AO62"/>
  <c r="AP62" s="1"/>
  <c r="AO63"/>
  <c r="AP63" s="1"/>
  <c r="AO64"/>
  <c r="AP64" s="1"/>
  <c r="AO65"/>
  <c r="AP65" s="1"/>
  <c r="AO66"/>
  <c r="AP66" s="1"/>
  <c r="AO67"/>
  <c r="AP67" s="1"/>
  <c r="AO68"/>
  <c r="AP68" s="1"/>
  <c r="AO69"/>
  <c r="AP69" s="1"/>
  <c r="AO70"/>
  <c r="AP70" s="1"/>
  <c r="AO71"/>
  <c r="AP71" s="1"/>
  <c r="AO72"/>
  <c r="AP72" s="1"/>
  <c r="AO73"/>
  <c r="AP73" s="1"/>
  <c r="AP4"/>
  <c r="AK5" i="8"/>
  <c r="AL5" s="1"/>
  <c r="AK6"/>
  <c r="AL6" s="1"/>
  <c r="AK7"/>
  <c r="AL7" s="1"/>
  <c r="AK8"/>
  <c r="AL8"/>
  <c r="AK9"/>
  <c r="AL9" s="1"/>
  <c r="AK10"/>
  <c r="AL10" s="1"/>
  <c r="AK11"/>
  <c r="AL11" s="1"/>
  <c r="AK12"/>
  <c r="AL12" s="1"/>
  <c r="AK13"/>
  <c r="AL13" s="1"/>
  <c r="AK14"/>
  <c r="AL14" s="1"/>
  <c r="AK15"/>
  <c r="AL15" s="1"/>
  <c r="AK16"/>
  <c r="AL16" s="1"/>
  <c r="AK17"/>
  <c r="AL17" s="1"/>
  <c r="AK18"/>
  <c r="AL18" s="1"/>
  <c r="AK19"/>
  <c r="AL19" s="1"/>
  <c r="AK20"/>
  <c r="AL20" s="1"/>
  <c r="AK21"/>
  <c r="AL21" s="1"/>
  <c r="AK22"/>
  <c r="AL22" s="1"/>
  <c r="AK23"/>
  <c r="AL23" s="1"/>
  <c r="AK24"/>
  <c r="AL24" s="1"/>
  <c r="AK25"/>
  <c r="AL25" s="1"/>
  <c r="AK26"/>
  <c r="AL26" s="1"/>
  <c r="AK27"/>
  <c r="AL27" s="1"/>
  <c r="AK28"/>
  <c r="AL28" s="1"/>
  <c r="AK29"/>
  <c r="AL29" s="1"/>
  <c r="AK30"/>
  <c r="AL30" s="1"/>
  <c r="AK31"/>
  <c r="AL31" s="1"/>
  <c r="AK32"/>
  <c r="AL32" s="1"/>
  <c r="AK33"/>
  <c r="AL33" s="1"/>
  <c r="AK34"/>
  <c r="AL34" s="1"/>
  <c r="AK35"/>
  <c r="AL35" s="1"/>
  <c r="AK36"/>
  <c r="AL36" s="1"/>
  <c r="AK37"/>
  <c r="AL37" s="1"/>
  <c r="AK38"/>
  <c r="AL38" s="1"/>
  <c r="AK39"/>
  <c r="AL39" s="1"/>
  <c r="AK40"/>
  <c r="AL40" s="1"/>
  <c r="AK41"/>
  <c r="AL41" s="1"/>
  <c r="AK42"/>
  <c r="AL42" s="1"/>
  <c r="AK43"/>
  <c r="AL43" s="1"/>
  <c r="AK44"/>
  <c r="AL44" s="1"/>
  <c r="AK45"/>
  <c r="AL45" s="1"/>
  <c r="AK46"/>
  <c r="AL46" s="1"/>
  <c r="AK47"/>
  <c r="AL47" s="1"/>
  <c r="AK48"/>
  <c r="AL48" s="1"/>
  <c r="AK49"/>
  <c r="AL49" s="1"/>
  <c r="AK50"/>
  <c r="AL50" s="1"/>
  <c r="AK51"/>
  <c r="AL51" s="1"/>
  <c r="AK52"/>
  <c r="AL52" s="1"/>
  <c r="AK53"/>
  <c r="AL53" s="1"/>
  <c r="AK54"/>
  <c r="AL54" s="1"/>
  <c r="AK55"/>
  <c r="AL55" s="1"/>
  <c r="AK56"/>
  <c r="AL56" s="1"/>
  <c r="AK57"/>
  <c r="AL57" s="1"/>
  <c r="AK58"/>
  <c r="AL58" s="1"/>
  <c r="AK59"/>
  <c r="AL59" s="1"/>
  <c r="AK60"/>
  <c r="AL60" s="1"/>
  <c r="AK61"/>
  <c r="AL61" s="1"/>
  <c r="AK62"/>
  <c r="AL62" s="1"/>
  <c r="AK63"/>
  <c r="AL63" s="1"/>
  <c r="AK64"/>
  <c r="AL64" s="1"/>
  <c r="AK65"/>
  <c r="AL65" s="1"/>
  <c r="AK66"/>
  <c r="AL66" s="1"/>
  <c r="AK67"/>
  <c r="AL67" s="1"/>
  <c r="AK68"/>
  <c r="AL68" s="1"/>
  <c r="AK69"/>
  <c r="AL69" s="1"/>
  <c r="AK70"/>
  <c r="AL70" s="1"/>
  <c r="AK71"/>
  <c r="AL71" s="1"/>
  <c r="AK72"/>
  <c r="AL72" s="1"/>
  <c r="AK73"/>
  <c r="AL73" s="1"/>
  <c r="AK4"/>
  <c r="AX4" i="2"/>
  <c r="AO4" i="3"/>
  <c r="AE73" i="6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F53" s="1"/>
  <c r="AE52"/>
  <c r="AF52" s="1"/>
  <c r="AE51"/>
  <c r="AF51" s="1"/>
  <c r="AE50"/>
  <c r="AF50" s="1"/>
  <c r="AE49"/>
  <c r="AF49" s="1"/>
  <c r="AE48"/>
  <c r="AF48" s="1"/>
  <c r="AE47"/>
  <c r="AF47" s="1"/>
  <c r="AE46"/>
  <c r="AF46" s="1"/>
  <c r="AE45"/>
  <c r="AF45" s="1"/>
  <c r="AE44"/>
  <c r="AF44" s="1"/>
  <c r="AE43"/>
  <c r="AF43" s="1"/>
  <c r="AE42"/>
  <c r="AF42" s="1"/>
  <c r="AE41"/>
  <c r="AF41" s="1"/>
  <c r="AE40"/>
  <c r="AF40" s="1"/>
  <c r="AE39"/>
  <c r="AF39" s="1"/>
  <c r="AE38"/>
  <c r="AF38" s="1"/>
  <c r="AE37"/>
  <c r="AF37" s="1"/>
  <c r="AE36"/>
  <c r="AF36" s="1"/>
  <c r="AE35"/>
  <c r="AF35" s="1"/>
  <c r="AE34"/>
  <c r="AF34" s="1"/>
  <c r="AE33"/>
  <c r="AF33" s="1"/>
  <c r="AE32"/>
  <c r="AF32" s="1"/>
  <c r="AE31"/>
  <c r="AF31" s="1"/>
  <c r="AE30"/>
  <c r="AF30" s="1"/>
  <c r="AE29"/>
  <c r="AF29" s="1"/>
  <c r="AE28"/>
  <c r="AF28" s="1"/>
  <c r="AE27"/>
  <c r="AF27" s="1"/>
  <c r="AE26"/>
  <c r="AF26" s="1"/>
  <c r="AE25"/>
  <c r="AF25" s="1"/>
  <c r="AE24"/>
  <c r="AF24" s="1"/>
  <c r="AE23"/>
  <c r="AF23" s="1"/>
  <c r="AE22"/>
  <c r="AF22" s="1"/>
  <c r="AE21"/>
  <c r="AF21" s="1"/>
  <c r="AE20"/>
  <c r="AF20" s="1"/>
  <c r="AE19"/>
  <c r="AF19" s="1"/>
  <c r="AE18"/>
  <c r="AF18" s="1"/>
  <c r="AE17"/>
  <c r="AF17" s="1"/>
  <c r="AE16"/>
  <c r="AF16" s="1"/>
  <c r="AE15"/>
  <c r="AF15" s="1"/>
  <c r="AE14"/>
  <c r="AF14" s="1"/>
  <c r="AE13"/>
  <c r="AF13" s="1"/>
  <c r="AE12"/>
  <c r="AF12" s="1"/>
  <c r="AE11"/>
  <c r="AF11" s="1"/>
  <c r="AE10"/>
  <c r="AF10" s="1"/>
  <c r="AE9"/>
  <c r="AF9" s="1"/>
  <c r="AE8"/>
  <c r="AF8" s="1"/>
  <c r="AE7"/>
  <c r="AF7" s="1"/>
  <c r="AE6"/>
  <c r="AF6" s="1"/>
  <c r="AE5"/>
  <c r="AF5" s="1"/>
  <c r="AE4"/>
  <c r="AF4" s="1"/>
  <c r="AV4" i="1"/>
  <c r="M72" i="4" l="1"/>
  <c r="N72" s="1"/>
  <c r="M64"/>
  <c r="N64" s="1"/>
  <c r="M56"/>
  <c r="N56" s="1"/>
  <c r="M48"/>
  <c r="N48" s="1"/>
  <c r="M44"/>
  <c r="N44" s="1"/>
  <c r="M32"/>
  <c r="N32" s="1"/>
  <c r="M28"/>
  <c r="N28" s="1"/>
  <c r="M24"/>
  <c r="N24" s="1"/>
  <c r="M20"/>
  <c r="N20" s="1"/>
  <c r="M74"/>
  <c r="N74" s="1"/>
  <c r="M70"/>
  <c r="N70" s="1"/>
  <c r="M66"/>
  <c r="N66" s="1"/>
  <c r="M62"/>
  <c r="N62" s="1"/>
  <c r="M58"/>
  <c r="N58" s="1"/>
  <c r="M54"/>
  <c r="N54" s="1"/>
  <c r="M50"/>
  <c r="N50" s="1"/>
  <c r="M46"/>
  <c r="N46" s="1"/>
  <c r="M42"/>
  <c r="N42" s="1"/>
  <c r="M38"/>
  <c r="N38" s="1"/>
  <c r="M34"/>
  <c r="N34" s="1"/>
  <c r="M30"/>
  <c r="N30" s="1"/>
  <c r="M26"/>
  <c r="N26" s="1"/>
  <c r="M22"/>
  <c r="N22" s="1"/>
  <c r="M18"/>
  <c r="N18" s="1"/>
  <c r="M14"/>
  <c r="N14" s="1"/>
  <c r="M10"/>
  <c r="N10" s="1"/>
  <c r="M6"/>
  <c r="N6" s="1"/>
  <c r="M68"/>
  <c r="N68" s="1"/>
  <c r="M60"/>
  <c r="N60" s="1"/>
  <c r="M36"/>
  <c r="N36" s="1"/>
  <c r="M16"/>
  <c r="N16" s="1"/>
  <c r="M8"/>
  <c r="N8" s="1"/>
  <c r="M75"/>
  <c r="N75" s="1"/>
  <c r="M73"/>
  <c r="N73" s="1"/>
  <c r="M71"/>
  <c r="N71" s="1"/>
  <c r="M69"/>
  <c r="N69" s="1"/>
  <c r="M67"/>
  <c r="N67" s="1"/>
  <c r="M65"/>
  <c r="N65" s="1"/>
  <c r="M63"/>
  <c r="N63" s="1"/>
  <c r="M61"/>
  <c r="N61" s="1"/>
  <c r="M59"/>
  <c r="N59" s="1"/>
  <c r="M57"/>
  <c r="N57" s="1"/>
  <c r="M55"/>
  <c r="N55" s="1"/>
  <c r="M53"/>
  <c r="N53" s="1"/>
  <c r="M51"/>
  <c r="N51" s="1"/>
  <c r="M49"/>
  <c r="N49" s="1"/>
  <c r="M47"/>
  <c r="N47" s="1"/>
  <c r="M45"/>
  <c r="N45" s="1"/>
  <c r="M43"/>
  <c r="N43" s="1"/>
  <c r="M41"/>
  <c r="N41" s="1"/>
  <c r="M39"/>
  <c r="N39" s="1"/>
  <c r="M37"/>
  <c r="N37" s="1"/>
  <c r="M35"/>
  <c r="N35" s="1"/>
  <c r="M33"/>
  <c r="N33" s="1"/>
  <c r="M31"/>
  <c r="N31" s="1"/>
  <c r="M29"/>
  <c r="N29" s="1"/>
  <c r="M27"/>
  <c r="N27" s="1"/>
  <c r="M25"/>
  <c r="N25" s="1"/>
  <c r="M23"/>
  <c r="N23" s="1"/>
  <c r="M21"/>
  <c r="N21" s="1"/>
  <c r="M19"/>
  <c r="N19" s="1"/>
  <c r="M17"/>
  <c r="N17" s="1"/>
  <c r="M15"/>
  <c r="N15" s="1"/>
  <c r="M13"/>
  <c r="N13" s="1"/>
  <c r="M11"/>
  <c r="N11" s="1"/>
  <c r="M9"/>
  <c r="N9" s="1"/>
  <c r="M7"/>
  <c r="N7" s="1"/>
  <c r="M52"/>
  <c r="N52" s="1"/>
  <c r="M40"/>
  <c r="N40" s="1"/>
  <c r="M12"/>
  <c r="N12" s="1"/>
  <c r="C6" i="5"/>
  <c r="D6" s="1"/>
  <c r="C74"/>
  <c r="D74" s="1"/>
  <c r="C70"/>
  <c r="D70" s="1"/>
  <c r="C66"/>
  <c r="D66" s="1"/>
  <c r="C62"/>
  <c r="D62" s="1"/>
  <c r="C58"/>
  <c r="D58" s="1"/>
  <c r="C54"/>
  <c r="D54" s="1"/>
  <c r="C50"/>
  <c r="D50" s="1"/>
  <c r="C46"/>
  <c r="D46" s="1"/>
  <c r="C42"/>
  <c r="D42" s="1"/>
  <c r="C38"/>
  <c r="D38" s="1"/>
  <c r="C34"/>
  <c r="D34" s="1"/>
  <c r="C30"/>
  <c r="D30" s="1"/>
  <c r="C26"/>
  <c r="D26" s="1"/>
  <c r="C22"/>
  <c r="D22" s="1"/>
  <c r="C18"/>
  <c r="D18" s="1"/>
  <c r="C14"/>
  <c r="D14" s="1"/>
  <c r="C10"/>
  <c r="D10" s="1"/>
  <c r="C73"/>
  <c r="D73" s="1"/>
  <c r="C69"/>
  <c r="D69" s="1"/>
  <c r="C65"/>
  <c r="D65" s="1"/>
  <c r="C61"/>
  <c r="D61" s="1"/>
  <c r="C57"/>
  <c r="D57" s="1"/>
  <c r="C53"/>
  <c r="D53" s="1"/>
  <c r="C49"/>
  <c r="D49" s="1"/>
  <c r="C45"/>
  <c r="D45" s="1"/>
  <c r="C41"/>
  <c r="D41" s="1"/>
  <c r="C37"/>
  <c r="D37" s="1"/>
  <c r="C33"/>
  <c r="D33" s="1"/>
  <c r="C29"/>
  <c r="D29" s="1"/>
  <c r="C25"/>
  <c r="D25" s="1"/>
  <c r="C21"/>
  <c r="D21" s="1"/>
  <c r="C17"/>
  <c r="D17" s="1"/>
  <c r="C13"/>
  <c r="D13" s="1"/>
  <c r="C9"/>
  <c r="D9" s="1"/>
  <c r="C75"/>
  <c r="D75" s="1"/>
  <c r="C71"/>
  <c r="D71" s="1"/>
  <c r="C67"/>
  <c r="D67" s="1"/>
  <c r="C63"/>
  <c r="D63" s="1"/>
  <c r="C59"/>
  <c r="D59" s="1"/>
  <c r="C55"/>
  <c r="D55" s="1"/>
  <c r="C51"/>
  <c r="D51" s="1"/>
  <c r="C47"/>
  <c r="D47" s="1"/>
  <c r="C43"/>
  <c r="D43" s="1"/>
  <c r="C39"/>
  <c r="D39" s="1"/>
  <c r="C35"/>
  <c r="D35" s="1"/>
  <c r="C31"/>
  <c r="D31" s="1"/>
  <c r="C27"/>
  <c r="D27" s="1"/>
  <c r="C23"/>
  <c r="D23" s="1"/>
  <c r="C19"/>
  <c r="D19" s="1"/>
  <c r="C15"/>
  <c r="D15" s="1"/>
  <c r="C11"/>
  <c r="D11" s="1"/>
  <c r="C7"/>
  <c r="D7" s="1"/>
  <c r="AL4" i="8"/>
  <c r="C72" i="5"/>
  <c r="D72" s="1"/>
  <c r="C68"/>
  <c r="D68" s="1"/>
  <c r="C64"/>
  <c r="D64" s="1"/>
  <c r="C60"/>
  <c r="D60" s="1"/>
  <c r="C56"/>
  <c r="D56" s="1"/>
  <c r="C52"/>
  <c r="D52" s="1"/>
  <c r="C48"/>
  <c r="D48" s="1"/>
  <c r="C44"/>
  <c r="D44" s="1"/>
  <c r="C40"/>
  <c r="D40" s="1"/>
  <c r="C36"/>
  <c r="D36" s="1"/>
  <c r="C32"/>
  <c r="D32" s="1"/>
  <c r="C28"/>
  <c r="D28" s="1"/>
  <c r="C24"/>
  <c r="D24" s="1"/>
  <c r="C20"/>
  <c r="D20" s="1"/>
  <c r="C16"/>
  <c r="D16" s="1"/>
  <c r="C12"/>
  <c r="D12" s="1"/>
  <c r="C8"/>
  <c r="D8" s="1"/>
</calcChain>
</file>

<file path=xl/sharedStrings.xml><?xml version="1.0" encoding="utf-8"?>
<sst xmlns="http://schemas.openxmlformats.org/spreadsheetml/2006/main" count="603" uniqueCount="81">
  <si>
    <t xml:space="preserve">1. </t>
  </si>
  <si>
    <t>Отделение</t>
  </si>
  <si>
    <t>количество анкет</t>
  </si>
  <si>
    <t xml:space="preserve">1. Какова причина Вашего обращения в    наше учреждение здравоохранения?      </t>
  </si>
  <si>
    <t xml:space="preserve">1. Лечение                      </t>
  </si>
  <si>
    <t xml:space="preserve">2. Обследование                 </t>
  </si>
  <si>
    <t xml:space="preserve">3. Профосмотр                   </t>
  </si>
  <si>
    <t xml:space="preserve">4. Диспансерное наблюдение      </t>
  </si>
  <si>
    <t xml:space="preserve">5. Оформление документов        </t>
  </si>
  <si>
    <t xml:space="preserve">6. Другое                       </t>
  </si>
  <si>
    <t xml:space="preserve">2. Обеспечена ли открытость и     доступность информации для Вас о сайте данного учреждения в       информационно-телекоммуникационной сети "Интернет" и (или) на информационных    стендах учреждения, вывесках, указателях (объем оказываемых услуг, информация о  правах пациента и законодательство,  правах пациента и законодательство,     регламентирующее деятельность  медицинской организации и т.д.)?     </t>
  </si>
  <si>
    <t xml:space="preserve">1. Да                           </t>
  </si>
  <si>
    <t xml:space="preserve">2. Не в полном объеме           </t>
  </si>
  <si>
    <t xml:space="preserve">3. Не обеспечена                </t>
  </si>
  <si>
    <t xml:space="preserve">2. Пришлось ли Вам преодолевать     какие-либо трудности организационного       плана, чтобы попасть на прием/лечение в наше учреждение (ожидание очереди на госпитализацию, запись на прием в поликлинике, очереди в регистратуру,   отсутствие специалистов, очереди на    приеме и т.п.)?             </t>
  </si>
  <si>
    <t xml:space="preserve">1. Да, очень существенные       </t>
  </si>
  <si>
    <t xml:space="preserve">2. Трудности были, но не    существенные           </t>
  </si>
  <si>
    <t xml:space="preserve">3. Нет, не пришлось             </t>
  </si>
  <si>
    <t xml:space="preserve">3. Соблюдается ли в данном учреждении   здравоохранения время приема у врача по записи?    </t>
  </si>
  <si>
    <t>1. Нет, прием врачом по записи  не ведется</t>
  </si>
  <si>
    <t xml:space="preserve">2. Запись организована, но прием ведется без ее учета       </t>
  </si>
  <si>
    <t xml:space="preserve">3. Не всегда, иногда  ожидание приема по записи      задерживается до 1 часа                </t>
  </si>
  <si>
    <t xml:space="preserve">4. В основном да, ожидание   приема врачом по времени записи    не превышает 20 - 30 минут     </t>
  </si>
  <si>
    <t xml:space="preserve">5. Да, прием врачом     осуществляется согласно  времени записи               </t>
  </si>
  <si>
    <t xml:space="preserve">4. Как Вы оцениваете расположенность к  Вам медицинского персонала нашего учреждения (внимательность,    заинтересованность, доброжелательность,    бескорыстие)?                   </t>
  </si>
  <si>
    <t xml:space="preserve">1. Очень высоко                 </t>
  </si>
  <si>
    <t xml:space="preserve">2. Высоко                       </t>
  </si>
  <si>
    <t xml:space="preserve">3. Средне                       </t>
  </si>
  <si>
    <t xml:space="preserve">4. Низко                        </t>
  </si>
  <si>
    <t xml:space="preserve">5. Очень низко                  </t>
  </si>
  <si>
    <t xml:space="preserve">5. Как бы Вы оценили отношение к работе среднего медицинского персонала  (профессиональные навыки,  добросовестность, четкость выполнения манипуляций и процедур, дисциплинированность, ответственность и    пр.)?          </t>
  </si>
  <si>
    <t xml:space="preserve">6. Насколько комфортны для Вас, условия пребывания в нашем учреждении? Санитарно-гигиеническое состояние,   питание в стационаре, условия ожидания  приема в поликлинике и пр.)?               </t>
  </si>
  <si>
    <t xml:space="preserve">1. Вполне комфортные            </t>
  </si>
  <si>
    <t xml:space="preserve">2. Средние                      </t>
  </si>
  <si>
    <t xml:space="preserve">3. Плохие                       </t>
  </si>
  <si>
    <t xml:space="preserve">7. Что вы можете сказать о работе врачей нашего учреждения (профессионализм, неформальное отношение к делу, адекватность методов диагностики и лечения, искреннее желание помочь   пациенту, заинтересованность в    результатах)?       </t>
  </si>
  <si>
    <t xml:space="preserve">1. Доволен в высокой степени    </t>
  </si>
  <si>
    <t xml:space="preserve">2. Вполне доволен               </t>
  </si>
  <si>
    <t xml:space="preserve">3. В среднем, нормально         </t>
  </si>
  <si>
    <t xml:space="preserve">4. Не доволен                   </t>
  </si>
  <si>
    <t xml:space="preserve">5. Очень не доволен             </t>
  </si>
  <si>
    <t xml:space="preserve">8. Как Вы можете оценить диагностические возможности учреждения и лекарственные  препараты, используемые (в стационаре)  или назначаемые врачом поликлиники?  </t>
  </si>
  <si>
    <t xml:space="preserve">9. Довольны ли Вы результатами      обращения/лечения в нашем учреждении  (решением проблемы, явившейся причиной обращения в поликлинику или   госпитализации и пр.)?           </t>
  </si>
  <si>
    <t xml:space="preserve">10. Как бы Вы в целом определили Ваше   отношение к работе нашего учреждения?   </t>
  </si>
  <si>
    <t xml:space="preserve">1. Удовлетворен в высшей  степени        </t>
  </si>
  <si>
    <t xml:space="preserve">2. Удовлетворен в основном      </t>
  </si>
  <si>
    <t xml:space="preserve">3. Удовлетворен частично        </t>
  </si>
  <si>
    <t xml:space="preserve">4. В целом не удовлетворен      </t>
  </si>
  <si>
    <t xml:space="preserve">5. Совершенно не удовлетворен   </t>
  </si>
  <si>
    <t>Гинеколог. отд.</t>
  </si>
  <si>
    <t>Всего РПЦ</t>
  </si>
  <si>
    <t>Возраст: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</si>
  <si>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</si>
  <si>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</si>
  <si>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</si>
  <si>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</si>
  <si>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</si>
  <si>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</si>
  <si>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Пол:</t>
  </si>
  <si>
    <t>мужчины</t>
  </si>
  <si>
    <t>женщины</t>
  </si>
  <si>
    <t>Социальная категория: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</si>
  <si>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</si>
  <si>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</si>
  <si>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</si>
  <si>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</si>
  <si>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</si>
  <si>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</si>
  <si>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</si>
  <si>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</si>
  <si>
    <t>— другое</t>
  </si>
  <si>
    <t xml:space="preserve"> отделение патологии</t>
  </si>
  <si>
    <t>дневной стационар</t>
  </si>
  <si>
    <t>1 кв. 2019</t>
  </si>
  <si>
    <t>род 2</t>
  </si>
  <si>
    <t>отд. физиологическое</t>
  </si>
  <si>
    <t>Отд. патологии</t>
  </si>
  <si>
    <t>Физиологическое 1</t>
  </si>
  <si>
    <t>3 кв.</t>
  </si>
  <si>
    <t>Физиологическое 2</t>
  </si>
  <si>
    <t>4 кв.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</si>
</sst>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0" fillId="0" borderId="3" xfId="0" applyFill="1" applyBorder="1"/>
    <xf numFmtId="1" fontId="0" fillId="0" borderId="1" xfId="0" applyNumberFormat="1" applyBorder="1"/>
    <xf numFmtId="0" fontId="0" fillId="0" borderId="1" xfId="0" applyBorder="1" applyAlignmen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 applyAlignment="1">
      <alignment horizontal="center"/>
    </xf>
    <xf numFmtId="0" fontId="0" fillId="2" borderId="0" xfId="0" applyFill="1"/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justify"/>
    </xf>
    <xf numFmtId="0" fontId="3" fillId="0" borderId="9" xfId="0" applyFont="1" applyBorder="1" applyAlignment="1">
      <alignment horizontal="justify"/>
    </xf>
    <xf numFmtId="0" fontId="3" fillId="0" borderId="10" xfId="0" applyFont="1" applyBorder="1" applyAlignment="1"/>
    <xf numFmtId="0" fontId="3" fillId="0" borderId="9" xfId="0" applyFont="1" applyBorder="1"/>
    <xf numFmtId="0" fontId="3" fillId="0" borderId="10" xfId="0" applyFont="1" applyBorder="1"/>
    <xf numFmtId="1" fontId="0" fillId="0" borderId="2" xfId="0" applyNumberFormat="1" applyBorder="1"/>
    <xf numFmtId="1" fontId="0" fillId="0" borderId="0" xfId="0" applyNumberFormat="1"/>
    <xf numFmtId="1" fontId="0" fillId="2" borderId="1" xfId="0" applyNumberFormat="1" applyFill="1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" fontId="0" fillId="0" borderId="5" xfId="0" applyNumberFormat="1" applyBorder="1" applyAlignment="1">
      <alignment horizontal="left"/>
    </xf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/>
    <xf numFmtId="0" fontId="0" fillId="0" borderId="5" xfId="0" applyBorder="1"/>
    <xf numFmtId="0" fontId="2" fillId="0" borderId="5" xfId="0" applyFont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1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76"/>
  <sheetViews>
    <sheetView topLeftCell="C55" workbookViewId="0">
      <selection activeCell="N6" sqref="N6:N75"/>
    </sheetView>
  </sheetViews>
  <sheetFormatPr defaultRowHeight="15"/>
  <cols>
    <col min="1" max="1" width="51.5703125" customWidth="1"/>
    <col min="2" max="2" width="30.7109375" customWidth="1"/>
    <col min="3" max="4" width="8.42578125" customWidth="1"/>
    <col min="5" max="5" width="10" customWidth="1"/>
    <col min="6" max="6" width="10" style="10" customWidth="1"/>
    <col min="10" max="10" width="9.5703125" style="10" bestFit="1" customWidth="1"/>
  </cols>
  <sheetData>
    <row r="4" spans="1:14">
      <c r="A4" s="1" t="s">
        <v>0</v>
      </c>
      <c r="B4" s="1" t="s">
        <v>1</v>
      </c>
      <c r="C4" s="48" t="s">
        <v>74</v>
      </c>
      <c r="D4" s="49"/>
      <c r="E4" s="48" t="s">
        <v>72</v>
      </c>
      <c r="F4" s="49"/>
      <c r="G4" s="39" t="s">
        <v>76</v>
      </c>
      <c r="H4" s="39"/>
      <c r="I4" s="7" t="s">
        <v>49</v>
      </c>
      <c r="J4" s="7"/>
      <c r="K4" s="39" t="s">
        <v>75</v>
      </c>
      <c r="L4" s="39"/>
      <c r="M4" s="39" t="s">
        <v>50</v>
      </c>
      <c r="N4" s="39"/>
    </row>
    <row r="5" spans="1:14">
      <c r="A5" s="1"/>
      <c r="B5" s="32" t="s">
        <v>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</row>
    <row r="6" spans="1:14">
      <c r="A6" s="46" t="s">
        <v>3</v>
      </c>
      <c r="B6" s="33" t="s">
        <v>4</v>
      </c>
      <c r="C6" s="37">
        <f>физиолог!AV4</f>
        <v>4</v>
      </c>
      <c r="D6" s="38">
        <f>физиолог!AW4</f>
        <v>44.444444444444443</v>
      </c>
      <c r="E6" s="2"/>
      <c r="F6" s="25"/>
      <c r="G6" s="6">
        <f>' отделение патологии'!AO4</f>
        <v>20</v>
      </c>
      <c r="H6" s="9">
        <f>' отделение патологии'!AP4</f>
        <v>64.516129032258064</v>
      </c>
      <c r="I6" s="1">
        <f>гинекологическое!AX4</f>
        <v>14</v>
      </c>
      <c r="J6" s="1">
        <f>гинекологическое!AY4</f>
        <v>87.5</v>
      </c>
      <c r="K6" s="24">
        <f>физиол1!AK4</f>
        <v>18</v>
      </c>
      <c r="L6" s="8">
        <f>физиол1!AL4</f>
        <v>78.260869565217391</v>
      </c>
      <c r="M6" s="36">
        <f>C6+G6+I6+K6</f>
        <v>56</v>
      </c>
      <c r="N6" s="8">
        <f>M6*100/85</f>
        <v>65.882352941176464</v>
      </c>
    </row>
    <row r="7" spans="1:14">
      <c r="A7" s="46"/>
      <c r="B7" s="33" t="s">
        <v>5</v>
      </c>
      <c r="C7" s="37">
        <f>физиолог!AV5</f>
        <v>0</v>
      </c>
      <c r="D7" s="38">
        <f>физиолог!AW5</f>
        <v>0</v>
      </c>
      <c r="E7" s="2"/>
      <c r="F7" s="25"/>
      <c r="G7" s="6">
        <f>' отделение патологии'!AO5</f>
        <v>11</v>
      </c>
      <c r="H7" s="9">
        <f>' отделение патологии'!AP5</f>
        <v>35.483870967741936</v>
      </c>
      <c r="I7" s="1">
        <f>гинекологическое!AX5</f>
        <v>0</v>
      </c>
      <c r="J7" s="1">
        <f>гинекологическое!AY5</f>
        <v>0</v>
      </c>
      <c r="K7" s="24">
        <f>физиол1!AK5</f>
        <v>0</v>
      </c>
      <c r="L7" s="8">
        <f>физиол1!AL5</f>
        <v>0</v>
      </c>
      <c r="M7" s="36">
        <f t="shared" ref="M7:M70" si="0">C7+G7+I7+K7</f>
        <v>11</v>
      </c>
      <c r="N7" s="8">
        <f t="shared" ref="N7:N70" si="1">M7*100/85</f>
        <v>12.941176470588236</v>
      </c>
    </row>
    <row r="8" spans="1:14">
      <c r="A8" s="46"/>
      <c r="B8" s="33" t="s">
        <v>6</v>
      </c>
      <c r="C8" s="37">
        <f>физиолог!AV6</f>
        <v>0</v>
      </c>
      <c r="D8" s="38">
        <f>физиолог!AW6</f>
        <v>0</v>
      </c>
      <c r="E8" s="2"/>
      <c r="F8" s="25"/>
      <c r="G8" s="6">
        <f>' отделение патологии'!AO6</f>
        <v>0</v>
      </c>
      <c r="H8" s="9">
        <f>' отделение патологии'!AP6</f>
        <v>0</v>
      </c>
      <c r="I8" s="1">
        <f>гинекологическое!AX6</f>
        <v>0</v>
      </c>
      <c r="J8" s="1">
        <f>гинекологическое!AY6</f>
        <v>0</v>
      </c>
      <c r="K8" s="24">
        <f>физиол1!AK6</f>
        <v>0</v>
      </c>
      <c r="L8" s="8">
        <f>физиол1!AL6</f>
        <v>0</v>
      </c>
      <c r="M8" s="36">
        <f t="shared" si="0"/>
        <v>0</v>
      </c>
      <c r="N8" s="8">
        <f t="shared" si="1"/>
        <v>0</v>
      </c>
    </row>
    <row r="9" spans="1:14" ht="27">
      <c r="A9" s="46"/>
      <c r="B9" s="33" t="s">
        <v>7</v>
      </c>
      <c r="C9" s="37">
        <f>физиолог!AV7</f>
        <v>0</v>
      </c>
      <c r="D9" s="38">
        <f>физиолог!AW7</f>
        <v>0</v>
      </c>
      <c r="E9" s="2"/>
      <c r="F9" s="25"/>
      <c r="G9" s="6">
        <f>' отделение патологии'!AO7</f>
        <v>0</v>
      </c>
      <c r="H9" s="9">
        <f>' отделение патологии'!AP7</f>
        <v>0</v>
      </c>
      <c r="I9" s="1">
        <f>гинекологическое!AX7</f>
        <v>1</v>
      </c>
      <c r="J9" s="1">
        <f>гинекологическое!AY7</f>
        <v>6.25</v>
      </c>
      <c r="K9" s="24">
        <f>физиол1!AK7</f>
        <v>0</v>
      </c>
      <c r="L9" s="8">
        <f>физиол1!AL7</f>
        <v>0</v>
      </c>
      <c r="M9" s="36">
        <f t="shared" si="0"/>
        <v>1</v>
      </c>
      <c r="N9" s="8">
        <f t="shared" si="1"/>
        <v>1.1764705882352942</v>
      </c>
    </row>
    <row r="10" spans="1:14">
      <c r="A10" s="46"/>
      <c r="B10" s="33" t="s">
        <v>8</v>
      </c>
      <c r="C10" s="37">
        <f>физиолог!AV8</f>
        <v>0</v>
      </c>
      <c r="D10" s="38">
        <f>физиолог!AW8</f>
        <v>0</v>
      </c>
      <c r="E10" s="2"/>
      <c r="F10" s="25"/>
      <c r="G10" s="6">
        <f>' отделение патологии'!AO8</f>
        <v>0</v>
      </c>
      <c r="H10" s="9">
        <f>' отделение патологии'!AP8</f>
        <v>0</v>
      </c>
      <c r="I10" s="1">
        <f>гинекологическое!AX8</f>
        <v>0</v>
      </c>
      <c r="J10" s="1">
        <f>гинекологическое!AY8</f>
        <v>0</v>
      </c>
      <c r="K10" s="24">
        <f>физиол1!AK8</f>
        <v>0</v>
      </c>
      <c r="L10" s="8">
        <f>физиол1!AL8</f>
        <v>0</v>
      </c>
      <c r="M10" s="36">
        <f t="shared" si="0"/>
        <v>0</v>
      </c>
      <c r="N10" s="8">
        <f t="shared" si="1"/>
        <v>0</v>
      </c>
    </row>
    <row r="11" spans="1:14">
      <c r="A11" s="46"/>
      <c r="B11" s="33" t="s">
        <v>9</v>
      </c>
      <c r="C11" s="37">
        <f>физиолог!AV9</f>
        <v>5</v>
      </c>
      <c r="D11" s="38">
        <f>физиолог!AW9</f>
        <v>55.555555555555557</v>
      </c>
      <c r="E11" s="2"/>
      <c r="F11" s="25"/>
      <c r="G11" s="6">
        <f>' отделение патологии'!AO9</f>
        <v>0</v>
      </c>
      <c r="H11" s="9">
        <f>' отделение патологии'!AP9</f>
        <v>0</v>
      </c>
      <c r="I11" s="1">
        <f>гинекологическое!AX9</f>
        <v>0</v>
      </c>
      <c r="J11" s="1">
        <f>гинекологическое!AY9</f>
        <v>0</v>
      </c>
      <c r="K11" s="24">
        <f>физиол1!AK9</f>
        <v>12</v>
      </c>
      <c r="L11" s="8">
        <f>физиол1!AL9</f>
        <v>52.173913043478258</v>
      </c>
      <c r="M11" s="36">
        <f t="shared" si="0"/>
        <v>17</v>
      </c>
      <c r="N11" s="8">
        <f t="shared" si="1"/>
        <v>20</v>
      </c>
    </row>
    <row r="12" spans="1:14">
      <c r="A12" s="47" t="s">
        <v>10</v>
      </c>
      <c r="B12" s="34" t="s">
        <v>11</v>
      </c>
      <c r="C12" s="37">
        <f>физиолог!AV10</f>
        <v>4</v>
      </c>
      <c r="D12" s="38">
        <f>физиолог!AW10</f>
        <v>44.444444444444443</v>
      </c>
      <c r="E12" s="3"/>
      <c r="F12" s="26"/>
      <c r="G12" s="6">
        <f>' отделение патологии'!AO10</f>
        <v>19</v>
      </c>
      <c r="H12" s="9">
        <f>' отделение патологии'!AP10</f>
        <v>61.29032258064516</v>
      </c>
      <c r="I12" s="1">
        <f>гинекологическое!AX10</f>
        <v>13</v>
      </c>
      <c r="J12" s="1">
        <f>гинекологическое!AY10</f>
        <v>81.25</v>
      </c>
      <c r="K12" s="24">
        <f>физиол1!AK10</f>
        <v>30</v>
      </c>
      <c r="L12" s="8">
        <f>физиол1!AL10</f>
        <v>130.43478260869566</v>
      </c>
      <c r="M12" s="36">
        <f t="shared" si="0"/>
        <v>66</v>
      </c>
      <c r="N12" s="8">
        <f t="shared" si="1"/>
        <v>77.647058823529406</v>
      </c>
    </row>
    <row r="13" spans="1:14">
      <c r="A13" s="47"/>
      <c r="B13" s="34" t="s">
        <v>12</v>
      </c>
      <c r="C13" s="37">
        <f>физиолог!AV11</f>
        <v>4</v>
      </c>
      <c r="D13" s="38">
        <f>физиолог!AW11</f>
        <v>44.444444444444443</v>
      </c>
      <c r="E13" s="3"/>
      <c r="F13" s="26"/>
      <c r="G13" s="6">
        <f>' отделение патологии'!AO11</f>
        <v>11</v>
      </c>
      <c r="H13" s="9">
        <f>' отделение патологии'!AP11</f>
        <v>35.483870967741936</v>
      </c>
      <c r="I13" s="1">
        <f>гинекологическое!AX11</f>
        <v>0</v>
      </c>
      <c r="J13" s="1">
        <f>гинекологическое!AY11</f>
        <v>0</v>
      </c>
      <c r="K13" s="24">
        <f>физиол1!AK11</f>
        <v>0</v>
      </c>
      <c r="L13" s="8">
        <f>физиол1!AL11</f>
        <v>0</v>
      </c>
      <c r="M13" s="36">
        <f t="shared" si="0"/>
        <v>15</v>
      </c>
      <c r="N13" s="8">
        <f t="shared" si="1"/>
        <v>17.647058823529413</v>
      </c>
    </row>
    <row r="14" spans="1:14">
      <c r="A14" s="47"/>
      <c r="B14" s="34" t="s">
        <v>13</v>
      </c>
      <c r="C14" s="37">
        <f>физиолог!AV12</f>
        <v>0</v>
      </c>
      <c r="D14" s="38">
        <f>физиолог!AW12</f>
        <v>0</v>
      </c>
      <c r="E14" s="3"/>
      <c r="F14" s="26"/>
      <c r="G14" s="6">
        <f>' отделение патологии'!AO12</f>
        <v>1</v>
      </c>
      <c r="H14" s="9">
        <f>' отделение патологии'!AP12</f>
        <v>3.225806451612903</v>
      </c>
      <c r="I14" s="1">
        <f>гинекологическое!AX12</f>
        <v>0</v>
      </c>
      <c r="J14" s="1">
        <f>гинекологическое!AY12</f>
        <v>0</v>
      </c>
      <c r="K14" s="24">
        <f>физиол1!AK12</f>
        <v>0</v>
      </c>
      <c r="L14" s="8">
        <f>физиол1!AL12</f>
        <v>0</v>
      </c>
      <c r="M14" s="36">
        <f t="shared" si="0"/>
        <v>1</v>
      </c>
      <c r="N14" s="8">
        <f t="shared" si="1"/>
        <v>1.1764705882352942</v>
      </c>
    </row>
    <row r="15" spans="1:14">
      <c r="A15" s="46" t="s">
        <v>14</v>
      </c>
      <c r="B15" s="33" t="s">
        <v>15</v>
      </c>
      <c r="C15" s="37">
        <f>физиолог!AV13</f>
        <v>0</v>
      </c>
      <c r="D15" s="38">
        <f>физиолог!AW13</f>
        <v>0</v>
      </c>
      <c r="E15" s="2"/>
      <c r="F15" s="25"/>
      <c r="G15" s="6">
        <f>' отделение патологии'!AO13</f>
        <v>1</v>
      </c>
      <c r="H15" s="9">
        <f>' отделение патологии'!AP13</f>
        <v>3.225806451612903</v>
      </c>
      <c r="I15" s="1">
        <f>гинекологическое!AX13</f>
        <v>2</v>
      </c>
      <c r="J15" s="1">
        <f>гинекологическое!AY13</f>
        <v>12.5</v>
      </c>
      <c r="K15" s="24">
        <f>физиол1!AK13</f>
        <v>0</v>
      </c>
      <c r="L15" s="8">
        <f>физиол1!AL13</f>
        <v>0</v>
      </c>
      <c r="M15" s="36">
        <f t="shared" si="0"/>
        <v>3</v>
      </c>
      <c r="N15" s="8">
        <f t="shared" si="1"/>
        <v>3.5294117647058822</v>
      </c>
    </row>
    <row r="16" spans="1:14" ht="27">
      <c r="A16" s="46"/>
      <c r="B16" s="33" t="s">
        <v>16</v>
      </c>
      <c r="C16" s="37">
        <f>физиолог!AV14</f>
        <v>4</v>
      </c>
      <c r="D16" s="38">
        <f>физиолог!AW14</f>
        <v>44.444444444444443</v>
      </c>
      <c r="E16" s="2"/>
      <c r="F16" s="25"/>
      <c r="G16" s="6">
        <f>' отделение патологии'!AO14</f>
        <v>14</v>
      </c>
      <c r="H16" s="9">
        <f>' отделение патологии'!AP14</f>
        <v>45.161290322580648</v>
      </c>
      <c r="I16" s="1">
        <f>гинекологическое!AX14</f>
        <v>2</v>
      </c>
      <c r="J16" s="1">
        <f>гинекологическое!AY14</f>
        <v>12.5</v>
      </c>
      <c r="K16" s="24">
        <f>физиол1!AK14</f>
        <v>0</v>
      </c>
      <c r="L16" s="8">
        <f>физиол1!AL14</f>
        <v>0</v>
      </c>
      <c r="M16" s="36">
        <f t="shared" si="0"/>
        <v>20</v>
      </c>
      <c r="N16" s="8">
        <f t="shared" si="1"/>
        <v>23.529411764705884</v>
      </c>
    </row>
    <row r="17" spans="1:14">
      <c r="A17" s="46"/>
      <c r="B17" s="33" t="s">
        <v>17</v>
      </c>
      <c r="C17" s="37">
        <f>физиолог!AV15</f>
        <v>5</v>
      </c>
      <c r="D17" s="38">
        <f>физиолог!AW15</f>
        <v>55.555555555555557</v>
      </c>
      <c r="E17" s="2"/>
      <c r="F17" s="25"/>
      <c r="G17" s="6">
        <f>' отделение патологии'!AO15</f>
        <v>14</v>
      </c>
      <c r="H17" s="9">
        <f>' отделение патологии'!AP15</f>
        <v>45.161290322580648</v>
      </c>
      <c r="I17" s="1">
        <f>гинекологическое!AX15</f>
        <v>11</v>
      </c>
      <c r="J17" s="1">
        <f>гинекологическое!AY15</f>
        <v>68.75</v>
      </c>
      <c r="K17" s="24">
        <f>физиол1!AK15</f>
        <v>29</v>
      </c>
      <c r="L17" s="8">
        <f>физиол1!AL15</f>
        <v>126.08695652173913</v>
      </c>
      <c r="M17" s="36">
        <f t="shared" si="0"/>
        <v>59</v>
      </c>
      <c r="N17" s="8">
        <f t="shared" si="1"/>
        <v>69.411764705882348</v>
      </c>
    </row>
    <row r="18" spans="1:14" ht="27">
      <c r="A18" s="47" t="s">
        <v>18</v>
      </c>
      <c r="B18" s="34" t="s">
        <v>19</v>
      </c>
      <c r="C18" s="37">
        <f>физиолог!AV16</f>
        <v>0</v>
      </c>
      <c r="D18" s="38">
        <f>физиолог!AW16</f>
        <v>0</v>
      </c>
      <c r="E18" s="3"/>
      <c r="F18" s="26"/>
      <c r="G18" s="6">
        <f>' отделение патологии'!AO16</f>
        <v>4</v>
      </c>
      <c r="H18" s="9">
        <f>' отделение патологии'!AP16</f>
        <v>12.903225806451612</v>
      </c>
      <c r="I18" s="1">
        <f>гинекологическое!AX16</f>
        <v>2</v>
      </c>
      <c r="J18" s="1">
        <f>гинекологическое!AY16</f>
        <v>12.5</v>
      </c>
      <c r="K18" s="24">
        <f>физиол1!AK16</f>
        <v>8</v>
      </c>
      <c r="L18" s="8">
        <f>физиол1!AL16</f>
        <v>34.782608695652172</v>
      </c>
      <c r="M18" s="36">
        <f t="shared" si="0"/>
        <v>14</v>
      </c>
      <c r="N18" s="8">
        <f t="shared" si="1"/>
        <v>16.470588235294116</v>
      </c>
    </row>
    <row r="19" spans="1:14" ht="40.5">
      <c r="A19" s="47"/>
      <c r="B19" s="34" t="s">
        <v>20</v>
      </c>
      <c r="C19" s="37">
        <f>физиолог!AV17</f>
        <v>3</v>
      </c>
      <c r="D19" s="38">
        <f>физиолог!AW17</f>
        <v>33.333333333333336</v>
      </c>
      <c r="E19" s="3"/>
      <c r="F19" s="26"/>
      <c r="G19" s="6">
        <f>' отделение патологии'!AO17</f>
        <v>11</v>
      </c>
      <c r="H19" s="9">
        <f>' отделение патологии'!AP17</f>
        <v>35.483870967741936</v>
      </c>
      <c r="I19" s="1">
        <f>гинекологическое!AX17</f>
        <v>1</v>
      </c>
      <c r="J19" s="1">
        <f>гинекологическое!AY17</f>
        <v>6.25</v>
      </c>
      <c r="K19" s="24">
        <f>физиол1!AK17</f>
        <v>1</v>
      </c>
      <c r="L19" s="8">
        <f>физиол1!AL17</f>
        <v>4.3478260869565215</v>
      </c>
      <c r="M19" s="36">
        <f t="shared" si="0"/>
        <v>16</v>
      </c>
      <c r="N19" s="8">
        <f t="shared" si="1"/>
        <v>18.823529411764707</v>
      </c>
    </row>
    <row r="20" spans="1:14" ht="40.5">
      <c r="A20" s="47"/>
      <c r="B20" s="34" t="s">
        <v>21</v>
      </c>
      <c r="C20" s="37">
        <f>физиолог!AV18</f>
        <v>0</v>
      </c>
      <c r="D20" s="38">
        <f>физиолог!AW18</f>
        <v>0</v>
      </c>
      <c r="E20" s="3"/>
      <c r="F20" s="26"/>
      <c r="G20" s="6">
        <f>' отделение патологии'!AO18</f>
        <v>3</v>
      </c>
      <c r="H20" s="9">
        <f>' отделение патологии'!AP18</f>
        <v>9.67741935483871</v>
      </c>
      <c r="I20" s="1">
        <f>гинекологическое!AX18</f>
        <v>0</v>
      </c>
      <c r="J20" s="1">
        <f>гинекологическое!AY18</f>
        <v>0</v>
      </c>
      <c r="K20" s="24">
        <f>физиол1!AK18</f>
        <v>0</v>
      </c>
      <c r="L20" s="8">
        <f>физиол1!AL18</f>
        <v>0</v>
      </c>
      <c r="M20" s="36">
        <f t="shared" si="0"/>
        <v>3</v>
      </c>
      <c r="N20" s="8">
        <f t="shared" si="1"/>
        <v>3.5294117647058822</v>
      </c>
    </row>
    <row r="21" spans="1:14" ht="54">
      <c r="A21" s="47"/>
      <c r="B21" s="34" t="s">
        <v>22</v>
      </c>
      <c r="C21" s="37">
        <f>физиолог!AV19</f>
        <v>2</v>
      </c>
      <c r="D21" s="38">
        <f>физиолог!AW19</f>
        <v>22.222222222222221</v>
      </c>
      <c r="E21" s="3"/>
      <c r="F21" s="26"/>
      <c r="G21" s="6">
        <f>' отделение патологии'!AO19</f>
        <v>10</v>
      </c>
      <c r="H21" s="9">
        <f>' отделение патологии'!AP19</f>
        <v>32.258064516129032</v>
      </c>
      <c r="I21" s="1">
        <f>гинекологическое!AX19</f>
        <v>0</v>
      </c>
      <c r="J21" s="1">
        <f>гинекологическое!AY19</f>
        <v>0</v>
      </c>
      <c r="K21" s="24">
        <f>физиол1!AK19</f>
        <v>2</v>
      </c>
      <c r="L21" s="8">
        <f>физиол1!AL19</f>
        <v>8.695652173913043</v>
      </c>
      <c r="M21" s="36">
        <f t="shared" si="0"/>
        <v>14</v>
      </c>
      <c r="N21" s="8">
        <f t="shared" si="1"/>
        <v>16.470588235294116</v>
      </c>
    </row>
    <row r="22" spans="1:14" ht="40.5">
      <c r="A22" s="47"/>
      <c r="B22" s="34" t="s">
        <v>23</v>
      </c>
      <c r="C22" s="37">
        <f>физиолог!AV20</f>
        <v>4</v>
      </c>
      <c r="D22" s="38">
        <f>физиолог!AW20</f>
        <v>44.444444444444443</v>
      </c>
      <c r="E22" s="3"/>
      <c r="F22" s="26"/>
      <c r="G22" s="6">
        <f>' отделение патологии'!AO20</f>
        <v>2</v>
      </c>
      <c r="H22" s="9">
        <f>' отделение патологии'!AP20</f>
        <v>6.4516129032258061</v>
      </c>
      <c r="I22" s="1">
        <f>гинекологическое!AX20</f>
        <v>11</v>
      </c>
      <c r="J22" s="1">
        <f>гинекологическое!AY20</f>
        <v>68.75</v>
      </c>
      <c r="K22" s="24">
        <f>физиол1!AK20</f>
        <v>18</v>
      </c>
      <c r="L22" s="8">
        <f>физиол1!AL20</f>
        <v>78.260869565217391</v>
      </c>
      <c r="M22" s="36">
        <f t="shared" si="0"/>
        <v>35</v>
      </c>
      <c r="N22" s="8">
        <f t="shared" si="1"/>
        <v>41.176470588235297</v>
      </c>
    </row>
    <row r="23" spans="1:14">
      <c r="A23" s="46" t="s">
        <v>24</v>
      </c>
      <c r="B23" s="33" t="s">
        <v>25</v>
      </c>
      <c r="C23" s="37">
        <f>физиолог!AV21</f>
        <v>4</v>
      </c>
      <c r="D23" s="38">
        <f>физиолог!AW21</f>
        <v>44.444444444444443</v>
      </c>
      <c r="E23" s="2"/>
      <c r="F23" s="25"/>
      <c r="G23" s="6">
        <f>' отделение патологии'!AO21</f>
        <v>13</v>
      </c>
      <c r="H23" s="9">
        <f>' отделение патологии'!AP21</f>
        <v>41.935483870967744</v>
      </c>
      <c r="I23" s="1">
        <f>гинекологическое!AX21</f>
        <v>13</v>
      </c>
      <c r="J23" s="1">
        <f>гинекологическое!AY21</f>
        <v>81.25</v>
      </c>
      <c r="K23" s="24">
        <f>физиол1!AK21</f>
        <v>29</v>
      </c>
      <c r="L23" s="8">
        <f>физиол1!AL21</f>
        <v>126.08695652173913</v>
      </c>
      <c r="M23" s="36">
        <f t="shared" si="0"/>
        <v>59</v>
      </c>
      <c r="N23" s="8">
        <f t="shared" si="1"/>
        <v>69.411764705882348</v>
      </c>
    </row>
    <row r="24" spans="1:14">
      <c r="A24" s="46"/>
      <c r="B24" s="33" t="s">
        <v>26</v>
      </c>
      <c r="C24" s="37">
        <f>физиолог!AV22</f>
        <v>5</v>
      </c>
      <c r="D24" s="38">
        <f>физиолог!AW22</f>
        <v>55.555555555555557</v>
      </c>
      <c r="E24" s="2"/>
      <c r="F24" s="25"/>
      <c r="G24" s="6">
        <f>' отделение патологии'!AO22</f>
        <v>14</v>
      </c>
      <c r="H24" s="9">
        <f>' отделение патологии'!AP22</f>
        <v>45.161290322580648</v>
      </c>
      <c r="I24" s="1">
        <f>гинекологическое!AX22</f>
        <v>3</v>
      </c>
      <c r="J24" s="1">
        <f>гинекологическое!AY22</f>
        <v>18.75</v>
      </c>
      <c r="K24" s="24">
        <f>физиол1!AK22</f>
        <v>1</v>
      </c>
      <c r="L24" s="8">
        <f>физиол1!AL22</f>
        <v>4.3478260869565215</v>
      </c>
      <c r="M24" s="36">
        <f t="shared" si="0"/>
        <v>23</v>
      </c>
      <c r="N24" s="8">
        <f t="shared" si="1"/>
        <v>27.058823529411764</v>
      </c>
    </row>
    <row r="25" spans="1:14">
      <c r="A25" s="46"/>
      <c r="B25" s="33" t="s">
        <v>27</v>
      </c>
      <c r="C25" s="37">
        <f>физиолог!AV23</f>
        <v>0</v>
      </c>
      <c r="D25" s="38">
        <f>физиолог!AW23</f>
        <v>0</v>
      </c>
      <c r="E25" s="2"/>
      <c r="F25" s="25"/>
      <c r="G25" s="6">
        <f>' отделение патологии'!AO23</f>
        <v>4</v>
      </c>
      <c r="H25" s="9">
        <f>' отделение патологии'!AP23</f>
        <v>12.903225806451612</v>
      </c>
      <c r="I25" s="1">
        <f>гинекологическое!AX23</f>
        <v>0</v>
      </c>
      <c r="J25" s="1">
        <f>гинекологическое!AY23</f>
        <v>0</v>
      </c>
      <c r="K25" s="24">
        <f>физиол1!AK23</f>
        <v>0</v>
      </c>
      <c r="L25" s="8">
        <f>физиол1!AL23</f>
        <v>0</v>
      </c>
      <c r="M25" s="36">
        <f t="shared" si="0"/>
        <v>4</v>
      </c>
      <c r="N25" s="8">
        <f t="shared" si="1"/>
        <v>4.7058823529411766</v>
      </c>
    </row>
    <row r="26" spans="1:14">
      <c r="A26" s="46"/>
      <c r="B26" s="33" t="s">
        <v>28</v>
      </c>
      <c r="C26" s="37">
        <f>физиолог!AV24</f>
        <v>0</v>
      </c>
      <c r="D26" s="38">
        <f>физиолог!AW24</f>
        <v>0</v>
      </c>
      <c r="E26" s="2"/>
      <c r="F26" s="25"/>
      <c r="G26" s="6">
        <f>' отделение патологии'!AO24</f>
        <v>0</v>
      </c>
      <c r="H26" s="9">
        <f>' отделение патологии'!AP24</f>
        <v>0</v>
      </c>
      <c r="I26" s="1">
        <f>гинекологическое!AX24</f>
        <v>0</v>
      </c>
      <c r="J26" s="1">
        <f>гинекологическое!AY24</f>
        <v>0</v>
      </c>
      <c r="K26" s="24">
        <f>физиол1!AK24</f>
        <v>0</v>
      </c>
      <c r="L26" s="8">
        <f>физиол1!AL24</f>
        <v>0</v>
      </c>
      <c r="M26" s="36">
        <f t="shared" si="0"/>
        <v>0</v>
      </c>
      <c r="N26" s="8">
        <f t="shared" si="1"/>
        <v>0</v>
      </c>
    </row>
    <row r="27" spans="1:14">
      <c r="A27" s="46"/>
      <c r="B27" s="33" t="s">
        <v>29</v>
      </c>
      <c r="C27" s="37">
        <f>физиолог!AV25</f>
        <v>0</v>
      </c>
      <c r="D27" s="38">
        <f>физиолог!AW25</f>
        <v>0</v>
      </c>
      <c r="E27" s="2"/>
      <c r="F27" s="25"/>
      <c r="G27" s="6">
        <f>' отделение патологии'!AO25</f>
        <v>0</v>
      </c>
      <c r="H27" s="9">
        <f>' отделение патологии'!AP25</f>
        <v>0</v>
      </c>
      <c r="I27" s="1">
        <f>гинекологическое!AX25</f>
        <v>0</v>
      </c>
      <c r="J27" s="1">
        <f>гинекологическое!AY25</f>
        <v>0</v>
      </c>
      <c r="K27" s="24">
        <f>физиол1!AK25</f>
        <v>0</v>
      </c>
      <c r="L27" s="8">
        <f>физиол1!AL25</f>
        <v>0</v>
      </c>
      <c r="M27" s="36">
        <f t="shared" si="0"/>
        <v>0</v>
      </c>
      <c r="N27" s="8">
        <f t="shared" si="1"/>
        <v>0</v>
      </c>
    </row>
    <row r="28" spans="1:14">
      <c r="A28" s="47" t="s">
        <v>30</v>
      </c>
      <c r="B28" s="34" t="s">
        <v>25</v>
      </c>
      <c r="C28" s="37">
        <f>физиолог!AV26</f>
        <v>3</v>
      </c>
      <c r="D28" s="38">
        <f>физиолог!AW26</f>
        <v>33.333333333333336</v>
      </c>
      <c r="E28" s="3"/>
      <c r="F28" s="26"/>
      <c r="G28" s="6">
        <f>' отделение патологии'!AO26</f>
        <v>19</v>
      </c>
      <c r="H28" s="9">
        <f>' отделение патологии'!AP26</f>
        <v>61.29032258064516</v>
      </c>
      <c r="I28" s="1">
        <f>гинекологическое!AX26</f>
        <v>6</v>
      </c>
      <c r="J28" s="1">
        <f>гинекологическое!AY26</f>
        <v>37.5</v>
      </c>
      <c r="K28" s="24">
        <f>физиол1!AK26</f>
        <v>29</v>
      </c>
      <c r="L28" s="8">
        <f>физиол1!AL26</f>
        <v>126.08695652173913</v>
      </c>
      <c r="M28" s="36">
        <f t="shared" si="0"/>
        <v>57</v>
      </c>
      <c r="N28" s="8">
        <f t="shared" si="1"/>
        <v>67.058823529411768</v>
      </c>
    </row>
    <row r="29" spans="1:14">
      <c r="A29" s="47"/>
      <c r="B29" s="34" t="s">
        <v>26</v>
      </c>
      <c r="C29" s="37">
        <f>физиолог!AV27</f>
        <v>5</v>
      </c>
      <c r="D29" s="38">
        <f>физиолог!AW27</f>
        <v>55.555555555555557</v>
      </c>
      <c r="E29" s="3"/>
      <c r="F29" s="26"/>
      <c r="G29" s="6">
        <f>' отделение патологии'!AO27</f>
        <v>9</v>
      </c>
      <c r="H29" s="9">
        <f>' отделение патологии'!AP27</f>
        <v>29.032258064516128</v>
      </c>
      <c r="I29" s="1">
        <f>гинекологическое!AX27</f>
        <v>4</v>
      </c>
      <c r="J29" s="1">
        <f>гинекологическое!AY27</f>
        <v>25</v>
      </c>
      <c r="K29" s="24">
        <f>физиол1!AK27</f>
        <v>0</v>
      </c>
      <c r="L29" s="8">
        <f>физиол1!AL27</f>
        <v>0</v>
      </c>
      <c r="M29" s="36">
        <f t="shared" si="0"/>
        <v>18</v>
      </c>
      <c r="N29" s="8">
        <f t="shared" si="1"/>
        <v>21.176470588235293</v>
      </c>
    </row>
    <row r="30" spans="1:14">
      <c r="A30" s="47"/>
      <c r="B30" s="34" t="s">
        <v>27</v>
      </c>
      <c r="C30" s="37">
        <f>физиолог!AV28</f>
        <v>0</v>
      </c>
      <c r="D30" s="38">
        <f>физиолог!AW28</f>
        <v>0</v>
      </c>
      <c r="E30" s="3"/>
      <c r="F30" s="26"/>
      <c r="G30" s="6">
        <f>' отделение патологии'!AO28</f>
        <v>3</v>
      </c>
      <c r="H30" s="9">
        <f>' отделение патологии'!AP28</f>
        <v>9.67741935483871</v>
      </c>
      <c r="I30" s="1">
        <f>гинекологическое!AX28</f>
        <v>0</v>
      </c>
      <c r="J30" s="1">
        <f>гинекологическое!AY28</f>
        <v>0</v>
      </c>
      <c r="K30" s="24">
        <f>физиол1!AK28</f>
        <v>0</v>
      </c>
      <c r="L30" s="8">
        <f>физиол1!AL28</f>
        <v>0</v>
      </c>
      <c r="M30" s="36">
        <f t="shared" si="0"/>
        <v>3</v>
      </c>
      <c r="N30" s="8">
        <f t="shared" si="1"/>
        <v>3.5294117647058822</v>
      </c>
    </row>
    <row r="31" spans="1:14">
      <c r="A31" s="47"/>
      <c r="B31" s="34" t="s">
        <v>28</v>
      </c>
      <c r="C31" s="37">
        <f>физиолог!AV29</f>
        <v>0</v>
      </c>
      <c r="D31" s="38">
        <f>физиолог!AW29</f>
        <v>0</v>
      </c>
      <c r="E31" s="3"/>
      <c r="F31" s="26"/>
      <c r="G31" s="6">
        <f>' отделение патологии'!AO29</f>
        <v>0</v>
      </c>
      <c r="H31" s="9">
        <f>' отделение патологии'!AP29</f>
        <v>0</v>
      </c>
      <c r="I31" s="1">
        <f>гинекологическое!AX29</f>
        <v>0</v>
      </c>
      <c r="J31" s="1">
        <f>гинекологическое!AY29</f>
        <v>0</v>
      </c>
      <c r="K31" s="24">
        <f>физиол1!AK29</f>
        <v>0</v>
      </c>
      <c r="L31" s="8">
        <f>физиол1!AL29</f>
        <v>0</v>
      </c>
      <c r="M31" s="36">
        <f t="shared" si="0"/>
        <v>0</v>
      </c>
      <c r="N31" s="8">
        <f t="shared" si="1"/>
        <v>0</v>
      </c>
    </row>
    <row r="32" spans="1:14">
      <c r="A32" s="47"/>
      <c r="B32" s="34" t="s">
        <v>29</v>
      </c>
      <c r="C32" s="37">
        <f>физиолог!AV30</f>
        <v>0</v>
      </c>
      <c r="D32" s="38">
        <f>физиолог!AW30</f>
        <v>0</v>
      </c>
      <c r="E32" s="3"/>
      <c r="F32" s="26"/>
      <c r="G32" s="6">
        <f>' отделение патологии'!AO30</f>
        <v>0</v>
      </c>
      <c r="H32" s="9">
        <f>' отделение патологии'!AP30</f>
        <v>0</v>
      </c>
      <c r="I32" s="1">
        <f>гинекологическое!AX30</f>
        <v>0</v>
      </c>
      <c r="J32" s="1">
        <f>гинекологическое!AY30</f>
        <v>0</v>
      </c>
      <c r="K32" s="24">
        <f>физиол1!AK30</f>
        <v>0</v>
      </c>
      <c r="L32" s="8">
        <f>физиол1!AL30</f>
        <v>0</v>
      </c>
      <c r="M32" s="36">
        <f t="shared" si="0"/>
        <v>0</v>
      </c>
      <c r="N32" s="8">
        <f t="shared" si="1"/>
        <v>0</v>
      </c>
    </row>
    <row r="33" spans="1:14">
      <c r="A33" s="46" t="s">
        <v>31</v>
      </c>
      <c r="B33" s="33" t="s">
        <v>32</v>
      </c>
      <c r="C33" s="37">
        <f>физиолог!AV31</f>
        <v>8</v>
      </c>
      <c r="D33" s="38">
        <f>физиолог!AW31</f>
        <v>88.888888888888886</v>
      </c>
      <c r="E33" s="2"/>
      <c r="F33" s="25"/>
      <c r="G33" s="6">
        <f>' отделение патологии'!AO31</f>
        <v>15</v>
      </c>
      <c r="H33" s="9">
        <f>' отделение патологии'!AP31</f>
        <v>48.387096774193552</v>
      </c>
      <c r="I33" s="1">
        <f>гинекологическое!AX31</f>
        <v>15</v>
      </c>
      <c r="J33" s="1">
        <f>гинекологическое!AY31</f>
        <v>93.75</v>
      </c>
      <c r="K33" s="24">
        <f>физиол1!AK31</f>
        <v>27</v>
      </c>
      <c r="L33" s="8">
        <f>физиол1!AL31</f>
        <v>117.39130434782609</v>
      </c>
      <c r="M33" s="36">
        <f t="shared" si="0"/>
        <v>65</v>
      </c>
      <c r="N33" s="8">
        <f t="shared" si="1"/>
        <v>76.470588235294116</v>
      </c>
    </row>
    <row r="34" spans="1:14">
      <c r="A34" s="46"/>
      <c r="B34" s="33" t="s">
        <v>33</v>
      </c>
      <c r="C34" s="37">
        <f>физиолог!AV32</f>
        <v>1</v>
      </c>
      <c r="D34" s="38">
        <f>физиолог!AW32</f>
        <v>11.111111111111111</v>
      </c>
      <c r="E34" s="2"/>
      <c r="F34" s="25"/>
      <c r="G34" s="6">
        <f>' отделение патологии'!AO32</f>
        <v>4</v>
      </c>
      <c r="H34" s="9">
        <f>' отделение патологии'!AP32</f>
        <v>12.903225806451612</v>
      </c>
      <c r="I34" s="1">
        <f>гинекологическое!AX32</f>
        <v>0</v>
      </c>
      <c r="J34" s="1">
        <f>гинекологическое!AY32</f>
        <v>0</v>
      </c>
      <c r="K34" s="24">
        <f>физиол1!AK32</f>
        <v>1</v>
      </c>
      <c r="L34" s="8">
        <f>физиол1!AL32</f>
        <v>4.3478260869565215</v>
      </c>
      <c r="M34" s="36">
        <f t="shared" si="0"/>
        <v>6</v>
      </c>
      <c r="N34" s="8">
        <f t="shared" si="1"/>
        <v>7.0588235294117645</v>
      </c>
    </row>
    <row r="35" spans="1:14">
      <c r="A35" s="46"/>
      <c r="B35" s="33" t="s">
        <v>34</v>
      </c>
      <c r="C35" s="37">
        <f>физиолог!AV33</f>
        <v>0</v>
      </c>
      <c r="D35" s="38">
        <f>физиолог!AW33</f>
        <v>0</v>
      </c>
      <c r="E35" s="2"/>
      <c r="F35" s="25"/>
      <c r="G35" s="6">
        <f>' отделение патологии'!AO33</f>
        <v>3</v>
      </c>
      <c r="H35" s="9">
        <f>' отделение патологии'!AP33</f>
        <v>9.67741935483871</v>
      </c>
      <c r="I35" s="1">
        <f>гинекологическое!AX33</f>
        <v>0</v>
      </c>
      <c r="J35" s="1">
        <f>гинекологическое!AY33</f>
        <v>0</v>
      </c>
      <c r="K35" s="24">
        <f>физиол1!AK33</f>
        <v>0</v>
      </c>
      <c r="L35" s="8">
        <f>физиол1!AL33</f>
        <v>0</v>
      </c>
      <c r="M35" s="36">
        <f t="shared" si="0"/>
        <v>3</v>
      </c>
      <c r="N35" s="8">
        <f t="shared" si="1"/>
        <v>3.5294117647058822</v>
      </c>
    </row>
    <row r="36" spans="1:14" ht="27">
      <c r="A36" s="47" t="s">
        <v>35</v>
      </c>
      <c r="B36" s="34" t="s">
        <v>36</v>
      </c>
      <c r="C36" s="37">
        <f>физиолог!AV34</f>
        <v>3</v>
      </c>
      <c r="D36" s="38">
        <f>физиолог!AW34</f>
        <v>33.333333333333336</v>
      </c>
      <c r="E36" s="3"/>
      <c r="F36" s="26"/>
      <c r="G36" s="6">
        <f>' отделение патологии'!AO34</f>
        <v>9</v>
      </c>
      <c r="H36" s="9">
        <f>' отделение патологии'!AP34</f>
        <v>29.032258064516128</v>
      </c>
      <c r="I36" s="1">
        <f>гинекологическое!AX34</f>
        <v>13</v>
      </c>
      <c r="J36" s="1">
        <f>гинекологическое!AY34</f>
        <v>81.25</v>
      </c>
      <c r="K36" s="24">
        <f>физиол1!AK34</f>
        <v>27</v>
      </c>
      <c r="L36" s="8">
        <f>физиол1!AL34</f>
        <v>117.39130434782609</v>
      </c>
      <c r="M36" s="36">
        <f t="shared" si="0"/>
        <v>52</v>
      </c>
      <c r="N36" s="8">
        <f t="shared" si="1"/>
        <v>61.176470588235297</v>
      </c>
    </row>
    <row r="37" spans="1:14">
      <c r="A37" s="47"/>
      <c r="B37" s="34" t="s">
        <v>37</v>
      </c>
      <c r="C37" s="37">
        <f>физиолог!AV35</f>
        <v>5</v>
      </c>
      <c r="D37" s="38">
        <f>физиолог!AW35</f>
        <v>55.555555555555557</v>
      </c>
      <c r="E37" s="3"/>
      <c r="F37" s="26"/>
      <c r="G37" s="6">
        <f>' отделение патологии'!AO35</f>
        <v>8</v>
      </c>
      <c r="H37" s="9">
        <f>' отделение патологии'!AP35</f>
        <v>25.806451612903224</v>
      </c>
      <c r="I37" s="1">
        <f>гинекологическое!AX35</f>
        <v>3</v>
      </c>
      <c r="J37" s="1">
        <f>гинекологическое!AY35</f>
        <v>18.75</v>
      </c>
      <c r="K37" s="24">
        <f>физиол1!AK35</f>
        <v>3</v>
      </c>
      <c r="L37" s="8">
        <f>физиол1!AL35</f>
        <v>13.043478260869565</v>
      </c>
      <c r="M37" s="36">
        <f t="shared" si="0"/>
        <v>19</v>
      </c>
      <c r="N37" s="8">
        <f t="shared" si="1"/>
        <v>22.352941176470587</v>
      </c>
    </row>
    <row r="38" spans="1:14">
      <c r="A38" s="47"/>
      <c r="B38" s="34" t="s">
        <v>38</v>
      </c>
      <c r="C38" s="37">
        <f>физиолог!AV36</f>
        <v>0</v>
      </c>
      <c r="D38" s="38">
        <f>физиолог!AW36</f>
        <v>0</v>
      </c>
      <c r="E38" s="3"/>
      <c r="F38" s="26"/>
      <c r="G38" s="6">
        <f>' отделение патологии'!AO36</f>
        <v>4</v>
      </c>
      <c r="H38" s="9">
        <f>' отделение патологии'!AP36</f>
        <v>12.903225806451612</v>
      </c>
      <c r="I38" s="1">
        <f>гинекологическое!AX36</f>
        <v>0</v>
      </c>
      <c r="J38" s="1">
        <f>гинекологическое!AY36</f>
        <v>0</v>
      </c>
      <c r="K38" s="24">
        <f>физиол1!AK36</f>
        <v>0</v>
      </c>
      <c r="L38" s="8">
        <f>физиол1!AL36</f>
        <v>0</v>
      </c>
      <c r="M38" s="36">
        <f t="shared" si="0"/>
        <v>4</v>
      </c>
      <c r="N38" s="8">
        <f t="shared" si="1"/>
        <v>4.7058823529411766</v>
      </c>
    </row>
    <row r="39" spans="1:14">
      <c r="A39" s="47"/>
      <c r="B39" s="34" t="s">
        <v>39</v>
      </c>
      <c r="C39" s="37">
        <f>физиолог!AV37</f>
        <v>0</v>
      </c>
      <c r="D39" s="38">
        <f>физиолог!AW37</f>
        <v>0</v>
      </c>
      <c r="E39" s="3"/>
      <c r="F39" s="26"/>
      <c r="G39" s="6">
        <f>' отделение патологии'!AO37</f>
        <v>1</v>
      </c>
      <c r="H39" s="9">
        <f>' отделение патологии'!AP37</f>
        <v>3.225806451612903</v>
      </c>
      <c r="I39" s="1">
        <f>гинекологическое!AX37</f>
        <v>0</v>
      </c>
      <c r="J39" s="1">
        <f>гинекологическое!AY37</f>
        <v>0</v>
      </c>
      <c r="K39" s="24">
        <f>физиол1!AK37</f>
        <v>0</v>
      </c>
      <c r="L39" s="8">
        <f>физиол1!AL37</f>
        <v>0</v>
      </c>
      <c r="M39" s="36">
        <f t="shared" si="0"/>
        <v>1</v>
      </c>
      <c r="N39" s="8">
        <f t="shared" si="1"/>
        <v>1.1764705882352942</v>
      </c>
    </row>
    <row r="40" spans="1:14">
      <c r="A40" s="47"/>
      <c r="B40" s="34" t="s">
        <v>40</v>
      </c>
      <c r="C40" s="37">
        <f>физиолог!AV38</f>
        <v>0</v>
      </c>
      <c r="D40" s="38">
        <f>физиолог!AW38</f>
        <v>0</v>
      </c>
      <c r="E40" s="3"/>
      <c r="F40" s="26"/>
      <c r="G40" s="6">
        <f>' отделение патологии'!AO38</f>
        <v>0</v>
      </c>
      <c r="H40" s="9">
        <f>' отделение патологии'!AP38</f>
        <v>0</v>
      </c>
      <c r="I40" s="1">
        <f>гинекологическое!AX38</f>
        <v>0</v>
      </c>
      <c r="J40" s="1">
        <f>гинекологическое!AY38</f>
        <v>0</v>
      </c>
      <c r="K40" s="24">
        <f>физиол1!AK38</f>
        <v>0</v>
      </c>
      <c r="L40" s="8">
        <f>физиол1!AL38</f>
        <v>0</v>
      </c>
      <c r="M40" s="36">
        <f t="shared" si="0"/>
        <v>0</v>
      </c>
      <c r="N40" s="8">
        <f t="shared" si="1"/>
        <v>0</v>
      </c>
    </row>
    <row r="41" spans="1:14">
      <c r="A41" s="40" t="s">
        <v>41</v>
      </c>
      <c r="B41" s="33" t="s">
        <v>25</v>
      </c>
      <c r="C41" s="37">
        <f>физиолог!AV39</f>
        <v>3</v>
      </c>
      <c r="D41" s="38">
        <f>физиолог!AW39</f>
        <v>33.333333333333336</v>
      </c>
      <c r="E41" s="2"/>
      <c r="F41" s="25"/>
      <c r="G41" s="6">
        <f>' отделение патологии'!AO39</f>
        <v>6</v>
      </c>
      <c r="H41" s="9">
        <f>' отделение патологии'!AP39</f>
        <v>19.35483870967742</v>
      </c>
      <c r="I41" s="1">
        <f>гинекологическое!AX39</f>
        <v>8</v>
      </c>
      <c r="J41" s="1">
        <f>гинекологическое!AY39</f>
        <v>50</v>
      </c>
      <c r="K41" s="24">
        <f>физиол1!AK39</f>
        <v>26</v>
      </c>
      <c r="L41" s="8">
        <f>физиол1!AL39</f>
        <v>113.04347826086956</v>
      </c>
      <c r="M41" s="36">
        <f t="shared" si="0"/>
        <v>43</v>
      </c>
      <c r="N41" s="8">
        <f t="shared" si="1"/>
        <v>50.588235294117645</v>
      </c>
    </row>
    <row r="42" spans="1:14">
      <c r="A42" s="41"/>
      <c r="B42" s="33" t="s">
        <v>26</v>
      </c>
      <c r="C42" s="37">
        <f>физиолог!AV40</f>
        <v>5</v>
      </c>
      <c r="D42" s="38">
        <f>физиолог!AW40</f>
        <v>55.555555555555557</v>
      </c>
      <c r="E42" s="2"/>
      <c r="F42" s="25"/>
      <c r="G42" s="6">
        <f>' отделение патологии'!AO40</f>
        <v>10</v>
      </c>
      <c r="H42" s="9">
        <f>' отделение патологии'!AP40</f>
        <v>32.258064516129032</v>
      </c>
      <c r="I42" s="1">
        <f>гинекологическое!AX40</f>
        <v>8</v>
      </c>
      <c r="J42" s="1">
        <f>гинекологическое!AY40</f>
        <v>50</v>
      </c>
      <c r="K42" s="24">
        <f>физиол1!AK40</f>
        <v>3</v>
      </c>
      <c r="L42" s="8">
        <f>физиол1!AL40</f>
        <v>13.043478260869565</v>
      </c>
      <c r="M42" s="36">
        <f t="shared" si="0"/>
        <v>26</v>
      </c>
      <c r="N42" s="8">
        <f t="shared" si="1"/>
        <v>30.588235294117649</v>
      </c>
    </row>
    <row r="43" spans="1:14">
      <c r="A43" s="41"/>
      <c r="B43" s="33" t="s">
        <v>27</v>
      </c>
      <c r="C43" s="37">
        <f>физиолог!AV41</f>
        <v>1</v>
      </c>
      <c r="D43" s="38">
        <f>физиолог!AW41</f>
        <v>11.111111111111111</v>
      </c>
      <c r="E43" s="2"/>
      <c r="F43" s="25"/>
      <c r="G43" s="6">
        <f>' отделение патологии'!AO41</f>
        <v>6</v>
      </c>
      <c r="H43" s="9">
        <f>' отделение патологии'!AP41</f>
        <v>19.35483870967742</v>
      </c>
      <c r="I43" s="1">
        <f>гинекологическое!AX41</f>
        <v>0</v>
      </c>
      <c r="J43" s="1">
        <f>гинекологическое!AY41</f>
        <v>0</v>
      </c>
      <c r="K43" s="24">
        <f>физиол1!AK41</f>
        <v>0</v>
      </c>
      <c r="L43" s="8">
        <f>физиол1!AL41</f>
        <v>0</v>
      </c>
      <c r="M43" s="36">
        <f t="shared" si="0"/>
        <v>7</v>
      </c>
      <c r="N43" s="8">
        <f t="shared" si="1"/>
        <v>8.235294117647058</v>
      </c>
    </row>
    <row r="44" spans="1:14">
      <c r="A44" s="41"/>
      <c r="B44" s="33" t="s">
        <v>28</v>
      </c>
      <c r="C44" s="37">
        <f>физиолог!AV42</f>
        <v>0</v>
      </c>
      <c r="D44" s="38">
        <f>физиолог!AW42</f>
        <v>0</v>
      </c>
      <c r="E44" s="2"/>
      <c r="F44" s="25"/>
      <c r="G44" s="6">
        <f>' отделение патологии'!AO42</f>
        <v>0</v>
      </c>
      <c r="H44" s="9">
        <f>' отделение патологии'!AP42</f>
        <v>0</v>
      </c>
      <c r="I44" s="1">
        <f>гинекологическое!AX42</f>
        <v>0</v>
      </c>
      <c r="J44" s="1">
        <f>гинекологическое!AY42</f>
        <v>0</v>
      </c>
      <c r="K44" s="24">
        <f>физиол1!AK42</f>
        <v>0</v>
      </c>
      <c r="L44" s="8">
        <f>физиол1!AL42</f>
        <v>0</v>
      </c>
      <c r="M44" s="36">
        <f t="shared" si="0"/>
        <v>0</v>
      </c>
      <c r="N44" s="8">
        <f t="shared" si="1"/>
        <v>0</v>
      </c>
    </row>
    <row r="45" spans="1:14">
      <c r="A45" s="42"/>
      <c r="B45" s="33" t="s">
        <v>29</v>
      </c>
      <c r="C45" s="37">
        <f>физиолог!AV43</f>
        <v>0</v>
      </c>
      <c r="D45" s="38">
        <f>физиолог!AW43</f>
        <v>0</v>
      </c>
      <c r="E45" s="2"/>
      <c r="F45" s="25"/>
      <c r="G45" s="6">
        <f>' отделение патологии'!AO43</f>
        <v>0</v>
      </c>
      <c r="H45" s="9">
        <f>' отделение патологии'!AP43</f>
        <v>0</v>
      </c>
      <c r="I45" s="1">
        <f>гинекологическое!AX43</f>
        <v>0</v>
      </c>
      <c r="J45" s="1">
        <f>гинекологическое!AY43</f>
        <v>0</v>
      </c>
      <c r="K45" s="24">
        <f>физиол1!AK43</f>
        <v>0</v>
      </c>
      <c r="L45" s="8">
        <f>физиол1!AL43</f>
        <v>0</v>
      </c>
      <c r="M45" s="36">
        <f t="shared" si="0"/>
        <v>0</v>
      </c>
      <c r="N45" s="8">
        <f t="shared" si="1"/>
        <v>0</v>
      </c>
    </row>
    <row r="46" spans="1:14" ht="27">
      <c r="A46" s="43" t="s">
        <v>42</v>
      </c>
      <c r="B46" s="34" t="s">
        <v>36</v>
      </c>
      <c r="C46" s="37">
        <f>физиолог!AV44</f>
        <v>4</v>
      </c>
      <c r="D46" s="38">
        <f>физиолог!AW44</f>
        <v>44.444444444444443</v>
      </c>
      <c r="E46" s="3"/>
      <c r="F46" s="26"/>
      <c r="G46" s="6">
        <f>' отделение патологии'!AO44</f>
        <v>7</v>
      </c>
      <c r="H46" s="9">
        <f>' отделение патологии'!AP44</f>
        <v>22.580645161290324</v>
      </c>
      <c r="I46" s="1">
        <f>гинекологическое!AX44</f>
        <v>13</v>
      </c>
      <c r="J46" s="1">
        <f>гинекологическое!AY44</f>
        <v>81.25</v>
      </c>
      <c r="K46" s="24">
        <f>физиол1!AK44</f>
        <v>25</v>
      </c>
      <c r="L46" s="8">
        <f>физиол1!AL44</f>
        <v>108.69565217391305</v>
      </c>
      <c r="M46" s="36">
        <f t="shared" si="0"/>
        <v>49</v>
      </c>
      <c r="N46" s="8">
        <f t="shared" si="1"/>
        <v>57.647058823529413</v>
      </c>
    </row>
    <row r="47" spans="1:14">
      <c r="A47" s="44"/>
      <c r="B47" s="34" t="s">
        <v>37</v>
      </c>
      <c r="C47" s="37">
        <f>физиолог!AV45</f>
        <v>5</v>
      </c>
      <c r="D47" s="38">
        <f>физиолог!AW45</f>
        <v>55.555555555555557</v>
      </c>
      <c r="E47" s="3"/>
      <c r="F47" s="26"/>
      <c r="G47" s="6">
        <f>' отделение патологии'!AO45</f>
        <v>12</v>
      </c>
      <c r="H47" s="9">
        <f>' отделение патологии'!AP45</f>
        <v>38.70967741935484</v>
      </c>
      <c r="I47" s="1">
        <f>гинекологическое!AX45</f>
        <v>2</v>
      </c>
      <c r="J47" s="1">
        <f>гинекологическое!AY45</f>
        <v>12.5</v>
      </c>
      <c r="K47" s="24">
        <f>физиол1!AK45</f>
        <v>5</v>
      </c>
      <c r="L47" s="8">
        <f>физиол1!AL45</f>
        <v>21.739130434782609</v>
      </c>
      <c r="M47" s="36">
        <f t="shared" si="0"/>
        <v>24</v>
      </c>
      <c r="N47" s="8">
        <f t="shared" si="1"/>
        <v>28.235294117647058</v>
      </c>
    </row>
    <row r="48" spans="1:14">
      <c r="A48" s="44"/>
      <c r="B48" s="34" t="s">
        <v>38</v>
      </c>
      <c r="C48" s="37">
        <f>физиолог!AV46</f>
        <v>0</v>
      </c>
      <c r="D48" s="38">
        <f>физиолог!AW46</f>
        <v>0</v>
      </c>
      <c r="E48" s="3"/>
      <c r="F48" s="26"/>
      <c r="G48" s="6">
        <f>' отделение патологии'!AO46</f>
        <v>2</v>
      </c>
      <c r="H48" s="9">
        <f>' отделение патологии'!AP46</f>
        <v>6.4516129032258061</v>
      </c>
      <c r="I48" s="1">
        <f>гинекологическое!AX46</f>
        <v>1</v>
      </c>
      <c r="J48" s="1">
        <f>гинекологическое!AY46</f>
        <v>6.25</v>
      </c>
      <c r="K48" s="24">
        <f>физиол1!AK46</f>
        <v>0</v>
      </c>
      <c r="L48" s="8">
        <f>физиол1!AL46</f>
        <v>0</v>
      </c>
      <c r="M48" s="36">
        <f t="shared" si="0"/>
        <v>3</v>
      </c>
      <c r="N48" s="8">
        <f t="shared" si="1"/>
        <v>3.5294117647058822</v>
      </c>
    </row>
    <row r="49" spans="1:14">
      <c r="A49" s="44"/>
      <c r="B49" s="34" t="s">
        <v>39</v>
      </c>
      <c r="C49" s="37">
        <f>физиолог!AV47</f>
        <v>0</v>
      </c>
      <c r="D49" s="38">
        <f>физиолог!AW47</f>
        <v>0</v>
      </c>
      <c r="E49" s="3"/>
      <c r="F49" s="26"/>
      <c r="G49" s="6">
        <f>' отделение патологии'!AO47</f>
        <v>0</v>
      </c>
      <c r="H49" s="9">
        <f>' отделение патологии'!AP47</f>
        <v>0</v>
      </c>
      <c r="I49" s="1">
        <f>гинекологическое!AX47</f>
        <v>0</v>
      </c>
      <c r="J49" s="1">
        <f>гинекологическое!AY47</f>
        <v>0</v>
      </c>
      <c r="K49" s="24">
        <f>физиол1!AK47</f>
        <v>0</v>
      </c>
      <c r="L49" s="8">
        <f>физиол1!AL47</f>
        <v>0</v>
      </c>
      <c r="M49" s="36">
        <f t="shared" si="0"/>
        <v>0</v>
      </c>
      <c r="N49" s="8">
        <f t="shared" si="1"/>
        <v>0</v>
      </c>
    </row>
    <row r="50" spans="1:14">
      <c r="A50" s="45"/>
      <c r="B50" s="34" t="s">
        <v>40</v>
      </c>
      <c r="C50" s="37">
        <f>физиолог!AV48</f>
        <v>0</v>
      </c>
      <c r="D50" s="38">
        <f>физиолог!AW48</f>
        <v>0</v>
      </c>
      <c r="E50" s="3"/>
      <c r="F50" s="26"/>
      <c r="G50" s="6">
        <f>' отделение патологии'!AO48</f>
        <v>1</v>
      </c>
      <c r="H50" s="9">
        <f>' отделение патологии'!AP48</f>
        <v>3.225806451612903</v>
      </c>
      <c r="I50" s="1">
        <f>гинекологическое!AX48</f>
        <v>0</v>
      </c>
      <c r="J50" s="1">
        <f>гинекологическое!AY48</f>
        <v>0</v>
      </c>
      <c r="K50" s="24">
        <f>физиол1!AK48</f>
        <v>0</v>
      </c>
      <c r="L50" s="8">
        <f>физиол1!AL48</f>
        <v>0</v>
      </c>
      <c r="M50" s="36">
        <f t="shared" si="0"/>
        <v>1</v>
      </c>
      <c r="N50" s="8">
        <f t="shared" si="1"/>
        <v>1.1764705882352942</v>
      </c>
    </row>
    <row r="51" spans="1:14" ht="27">
      <c r="A51" s="46" t="s">
        <v>43</v>
      </c>
      <c r="B51" s="33" t="s">
        <v>44</v>
      </c>
      <c r="C51" s="37">
        <f>физиолог!AV49</f>
        <v>3</v>
      </c>
      <c r="D51" s="38">
        <f>физиолог!AW49</f>
        <v>33.333333333333336</v>
      </c>
      <c r="E51" s="2"/>
      <c r="F51" s="25"/>
      <c r="G51" s="6">
        <f>' отделение патологии'!AO49</f>
        <v>9</v>
      </c>
      <c r="H51" s="9">
        <f>' отделение патологии'!AP49</f>
        <v>29.032258064516128</v>
      </c>
      <c r="I51" s="1">
        <f>гинекологическое!AX49</f>
        <v>11</v>
      </c>
      <c r="J51" s="1">
        <f>гинекологическое!AY49</f>
        <v>68.75</v>
      </c>
      <c r="K51" s="24">
        <f>физиол1!AK49</f>
        <v>28</v>
      </c>
      <c r="L51" s="8">
        <f>физиол1!AL49</f>
        <v>121.73913043478261</v>
      </c>
      <c r="M51" s="36">
        <f t="shared" si="0"/>
        <v>51</v>
      </c>
      <c r="N51" s="8">
        <f t="shared" si="1"/>
        <v>60</v>
      </c>
    </row>
    <row r="52" spans="1:14" ht="27">
      <c r="A52" s="46"/>
      <c r="B52" s="33" t="s">
        <v>45</v>
      </c>
      <c r="C52" s="37">
        <f>физиолог!AV50</f>
        <v>5</v>
      </c>
      <c r="D52" s="38">
        <f>физиолог!AW50</f>
        <v>55.555555555555557</v>
      </c>
      <c r="E52" s="2"/>
      <c r="F52" s="25"/>
      <c r="G52" s="6">
        <f>' отделение патологии'!AO50</f>
        <v>7</v>
      </c>
      <c r="H52" s="9">
        <f>' отделение патологии'!AP50</f>
        <v>22.580645161290324</v>
      </c>
      <c r="I52" s="1">
        <f>гинекологическое!AX50</f>
        <v>1</v>
      </c>
      <c r="J52" s="1">
        <f>гинекологическое!AY50</f>
        <v>6.25</v>
      </c>
      <c r="K52" s="24">
        <f>физиол1!AK50</f>
        <v>1</v>
      </c>
      <c r="L52" s="8">
        <f>физиол1!AL50</f>
        <v>4.3478260869565215</v>
      </c>
      <c r="M52" s="36">
        <f t="shared" si="0"/>
        <v>14</v>
      </c>
      <c r="N52" s="8">
        <f t="shared" si="1"/>
        <v>16.470588235294116</v>
      </c>
    </row>
    <row r="53" spans="1:14">
      <c r="A53" s="46"/>
      <c r="B53" s="33" t="s">
        <v>46</v>
      </c>
      <c r="C53" s="37">
        <f>физиолог!AV51</f>
        <v>0</v>
      </c>
      <c r="D53" s="38">
        <f>физиолог!AW51</f>
        <v>0</v>
      </c>
      <c r="E53" s="2"/>
      <c r="F53" s="25"/>
      <c r="G53" s="6">
        <f>' отделение патологии'!AO51</f>
        <v>1</v>
      </c>
      <c r="H53" s="9">
        <f>' отделение патологии'!AP51</f>
        <v>3.225806451612903</v>
      </c>
      <c r="I53" s="1">
        <f>гинекологическое!AX51</f>
        <v>0</v>
      </c>
      <c r="J53" s="1">
        <f>гинекологическое!AY51</f>
        <v>0</v>
      </c>
      <c r="K53" s="24">
        <f>физиол1!AK51</f>
        <v>0</v>
      </c>
      <c r="L53" s="8">
        <f>физиол1!AL51</f>
        <v>0</v>
      </c>
      <c r="M53" s="36">
        <f t="shared" si="0"/>
        <v>1</v>
      </c>
      <c r="N53" s="8">
        <f t="shared" si="1"/>
        <v>1.1764705882352942</v>
      </c>
    </row>
    <row r="54" spans="1:14" ht="27">
      <c r="A54" s="46"/>
      <c r="B54" s="33" t="s">
        <v>47</v>
      </c>
      <c r="C54" s="37">
        <f>физиолог!AV52</f>
        <v>0</v>
      </c>
      <c r="D54" s="38">
        <f>физиолог!AW52</f>
        <v>0</v>
      </c>
      <c r="E54" s="2"/>
      <c r="F54" s="25"/>
      <c r="G54" s="6">
        <f>' отделение патологии'!AO52</f>
        <v>5</v>
      </c>
      <c r="H54" s="9">
        <f>' отделение патологии'!AP52</f>
        <v>16.129032258064516</v>
      </c>
      <c r="I54" s="1">
        <f>гинекологическое!AX52</f>
        <v>0</v>
      </c>
      <c r="J54" s="1">
        <f>гинекологическое!AY52</f>
        <v>0</v>
      </c>
      <c r="K54" s="24">
        <f>физиол1!AK52</f>
        <v>0</v>
      </c>
      <c r="L54" s="8">
        <f>физиол1!AL52</f>
        <v>0</v>
      </c>
      <c r="M54" s="36">
        <f t="shared" si="0"/>
        <v>5</v>
      </c>
      <c r="N54" s="8">
        <f t="shared" si="1"/>
        <v>5.882352941176471</v>
      </c>
    </row>
    <row r="55" spans="1:14" ht="27.75" thickBot="1">
      <c r="A55" s="46"/>
      <c r="B55" s="33" t="s">
        <v>48</v>
      </c>
      <c r="C55" s="37">
        <f>физиолог!AV53</f>
        <v>0</v>
      </c>
      <c r="D55" s="38">
        <f>физиолог!AW53</f>
        <v>0</v>
      </c>
      <c r="E55" s="2"/>
      <c r="F55" s="25"/>
      <c r="G55" s="6">
        <f>' отделение патологии'!AO53</f>
        <v>0</v>
      </c>
      <c r="H55" s="9">
        <f>' отделение патологии'!AP53</f>
        <v>0</v>
      </c>
      <c r="I55" s="1">
        <f>гинекологическое!AX53</f>
        <v>0</v>
      </c>
      <c r="J55" s="1">
        <f>гинекологическое!AY53</f>
        <v>0</v>
      </c>
      <c r="K55" s="24">
        <f>физиол1!AK53</f>
        <v>0</v>
      </c>
      <c r="L55" s="8">
        <f>физиол1!AL53</f>
        <v>0</v>
      </c>
      <c r="M55" s="36">
        <f t="shared" si="0"/>
        <v>0</v>
      </c>
      <c r="N55" s="8">
        <f t="shared" si="1"/>
        <v>0</v>
      </c>
    </row>
    <row r="56" spans="1:14" ht="15.75" thickBot="1">
      <c r="A56" s="12" t="s">
        <v>51</v>
      </c>
      <c r="C56" s="37">
        <f>физиолог!AV54</f>
        <v>0</v>
      </c>
      <c r="D56" s="38">
        <f>физиолог!AW54</f>
        <v>0</v>
      </c>
      <c r="E56" s="1"/>
      <c r="F56" s="8"/>
      <c r="G56" s="6">
        <f>' отделение патологии'!AO54</f>
        <v>0</v>
      </c>
      <c r="H56" s="9">
        <f>' отделение патологии'!AP54</f>
        <v>0</v>
      </c>
      <c r="I56" s="1">
        <f>гинекологическое!AX54</f>
        <v>0</v>
      </c>
      <c r="J56" s="1">
        <f>гинекологическое!AY54</f>
        <v>0</v>
      </c>
      <c r="K56" s="24">
        <f>физиол1!AK54</f>
        <v>0</v>
      </c>
      <c r="L56" s="8">
        <f>физиол1!AL54</f>
        <v>0</v>
      </c>
      <c r="M56" s="36">
        <f t="shared" si="0"/>
        <v>0</v>
      </c>
      <c r="N56" s="8">
        <f t="shared" si="1"/>
        <v>0</v>
      </c>
    </row>
    <row r="57" spans="1:14" ht="15.75" thickBot="1">
      <c r="A57" s="13" t="s">
        <v>52</v>
      </c>
      <c r="C57" s="37">
        <f>физиолог!AV55</f>
        <v>0</v>
      </c>
      <c r="D57" s="38">
        <f>физиолог!AW55</f>
        <v>0</v>
      </c>
      <c r="E57" s="1"/>
      <c r="F57" s="8"/>
      <c r="G57" s="6">
        <f>' отделение патологии'!AO55</f>
        <v>1</v>
      </c>
      <c r="H57" s="9">
        <f>' отделение патологии'!AP55</f>
        <v>3.225806451612903</v>
      </c>
      <c r="I57" s="1">
        <f>гинекологическое!AX55</f>
        <v>0</v>
      </c>
      <c r="J57" s="1">
        <f>гинекологическое!AY55</f>
        <v>0</v>
      </c>
      <c r="K57" s="24">
        <f>физиол1!AK55</f>
        <v>0</v>
      </c>
      <c r="L57" s="8">
        <f>физиол1!AL55</f>
        <v>0</v>
      </c>
      <c r="M57" s="36">
        <f t="shared" si="0"/>
        <v>1</v>
      </c>
      <c r="N57" s="8">
        <f t="shared" si="1"/>
        <v>1.1764705882352942</v>
      </c>
    </row>
    <row r="58" spans="1:14" ht="15.75" thickBot="1">
      <c r="A58" s="14" t="s">
        <v>53</v>
      </c>
      <c r="C58" s="37">
        <f>физиолог!AV56</f>
        <v>3</v>
      </c>
      <c r="D58" s="38">
        <f>физиолог!AW56</f>
        <v>33.333333333333336</v>
      </c>
      <c r="E58" s="1"/>
      <c r="F58" s="8"/>
      <c r="G58" s="6">
        <f>' отделение патологии'!AO56</f>
        <v>7</v>
      </c>
      <c r="H58" s="9">
        <f>' отделение патологии'!AP56</f>
        <v>22.580645161290324</v>
      </c>
      <c r="I58" s="1">
        <f>гинекологическое!AX56</f>
        <v>0</v>
      </c>
      <c r="J58" s="1">
        <f>гинекологическое!AY56</f>
        <v>0</v>
      </c>
      <c r="K58" s="24">
        <f>физиол1!AK56</f>
        <v>8</v>
      </c>
      <c r="L58" s="8">
        <f>физиол1!AL56</f>
        <v>34.782608695652172</v>
      </c>
      <c r="M58" s="36">
        <f t="shared" si="0"/>
        <v>18</v>
      </c>
      <c r="N58" s="8">
        <f t="shared" si="1"/>
        <v>21.176470588235293</v>
      </c>
    </row>
    <row r="59" spans="1:14" ht="15.75" thickBot="1">
      <c r="A59" s="16" t="s">
        <v>54</v>
      </c>
      <c r="C59" s="37">
        <f>физиолог!AV57</f>
        <v>3</v>
      </c>
      <c r="D59" s="38">
        <f>физиолог!AW57</f>
        <v>33.333333333333336</v>
      </c>
      <c r="E59" s="1"/>
      <c r="F59" s="8"/>
      <c r="G59" s="6">
        <f>' отделение патологии'!AO57</f>
        <v>13</v>
      </c>
      <c r="H59" s="9">
        <f>' отделение патологии'!AP57</f>
        <v>41.935483870967744</v>
      </c>
      <c r="I59" s="1">
        <f>гинекологическое!AX57</f>
        <v>10</v>
      </c>
      <c r="J59" s="1">
        <f>гинекологическое!AY57</f>
        <v>62.5</v>
      </c>
      <c r="K59" s="24">
        <f>физиол1!AK57</f>
        <v>15</v>
      </c>
      <c r="L59" s="8">
        <f>физиол1!AL57</f>
        <v>65.217391304347828</v>
      </c>
      <c r="M59" s="36">
        <f t="shared" si="0"/>
        <v>41</v>
      </c>
      <c r="N59" s="8">
        <f t="shared" si="1"/>
        <v>48.235294117647058</v>
      </c>
    </row>
    <row r="60" spans="1:14" ht="15.75" thickBot="1">
      <c r="A60" s="14" t="s">
        <v>55</v>
      </c>
      <c r="C60" s="37">
        <f>физиолог!AV58</f>
        <v>3</v>
      </c>
      <c r="D60" s="38">
        <f>физиолог!AW58</f>
        <v>33.333333333333336</v>
      </c>
      <c r="E60" s="1"/>
      <c r="F60" s="8"/>
      <c r="G60" s="6">
        <f>' отделение патологии'!AO58</f>
        <v>9</v>
      </c>
      <c r="H60" s="9">
        <f>' отделение патологии'!AP58</f>
        <v>29.032258064516128</v>
      </c>
      <c r="I60" s="1">
        <f>гинекологическое!AX58</f>
        <v>4</v>
      </c>
      <c r="J60" s="1">
        <f>гинекологическое!AY58</f>
        <v>25</v>
      </c>
      <c r="K60" s="24">
        <f>физиол1!AK58</f>
        <v>6</v>
      </c>
      <c r="L60" s="8">
        <f>физиол1!AL58</f>
        <v>26.086956521739129</v>
      </c>
      <c r="M60" s="36">
        <f t="shared" si="0"/>
        <v>22</v>
      </c>
      <c r="N60" s="8">
        <f t="shared" si="1"/>
        <v>25.882352941176471</v>
      </c>
    </row>
    <row r="61" spans="1:14" ht="15.75" thickBot="1">
      <c r="A61" s="14" t="s">
        <v>56</v>
      </c>
      <c r="C61" s="37">
        <f>физиолог!AV59</f>
        <v>0</v>
      </c>
      <c r="D61" s="38">
        <f>физиолог!AW59</f>
        <v>0</v>
      </c>
      <c r="E61" s="1"/>
      <c r="F61" s="8"/>
      <c r="G61" s="6">
        <f>' отделение патологии'!AO59</f>
        <v>0</v>
      </c>
      <c r="H61" s="9">
        <f>' отделение патологии'!AP59</f>
        <v>0</v>
      </c>
      <c r="I61" s="1">
        <f>гинекологическое!AX59</f>
        <v>1</v>
      </c>
      <c r="J61" s="1">
        <f>гинекологическое!AY59</f>
        <v>6.25</v>
      </c>
      <c r="K61" s="24">
        <f>физиол1!AK59</f>
        <v>0</v>
      </c>
      <c r="L61" s="8">
        <f>физиол1!AL59</f>
        <v>0</v>
      </c>
      <c r="M61" s="36">
        <f t="shared" si="0"/>
        <v>1</v>
      </c>
      <c r="N61" s="8">
        <f t="shared" si="1"/>
        <v>1.1764705882352942</v>
      </c>
    </row>
    <row r="62" spans="1:14" ht="15.75" thickBot="1">
      <c r="A62" s="14" t="s">
        <v>57</v>
      </c>
      <c r="C62" s="37">
        <f>физиолог!AV60</f>
        <v>0</v>
      </c>
      <c r="D62" s="38">
        <f>физиолог!AW60</f>
        <v>0</v>
      </c>
      <c r="E62" s="1"/>
      <c r="F62" s="8"/>
      <c r="G62" s="6">
        <f>' отделение патологии'!AO60</f>
        <v>0</v>
      </c>
      <c r="H62" s="9">
        <f>' отделение патологии'!AP60</f>
        <v>0</v>
      </c>
      <c r="I62" s="1">
        <f>гинекологическое!AX60</f>
        <v>0</v>
      </c>
      <c r="J62" s="1">
        <f>гинекологическое!AY60</f>
        <v>0</v>
      </c>
      <c r="K62" s="24">
        <f>физиол1!AK60</f>
        <v>0</v>
      </c>
      <c r="L62" s="8">
        <f>физиол1!AL60</f>
        <v>0</v>
      </c>
      <c r="M62" s="36">
        <f t="shared" si="0"/>
        <v>0</v>
      </c>
      <c r="N62" s="8">
        <f t="shared" si="1"/>
        <v>0</v>
      </c>
    </row>
    <row r="63" spans="1:14" ht="15.75" thickBot="1">
      <c r="A63" s="12" t="s">
        <v>58</v>
      </c>
      <c r="C63" s="37">
        <f>физиолог!AV61</f>
        <v>0</v>
      </c>
      <c r="D63" s="38">
        <f>физиолог!AW61</f>
        <v>0</v>
      </c>
      <c r="E63" s="1"/>
      <c r="F63" s="8"/>
      <c r="G63" s="6">
        <f>' отделение патологии'!AO61</f>
        <v>0</v>
      </c>
      <c r="H63" s="9">
        <f>' отделение патологии'!AP61</f>
        <v>0</v>
      </c>
      <c r="I63" s="1">
        <f>гинекологическое!AX61</f>
        <v>0</v>
      </c>
      <c r="J63" s="1">
        <f>гинекологическое!AY61</f>
        <v>0</v>
      </c>
      <c r="K63" s="24">
        <f>физиол1!AK61</f>
        <v>0</v>
      </c>
      <c r="L63" s="8">
        <f>физиол1!AL61</f>
        <v>0</v>
      </c>
      <c r="M63" s="36">
        <f t="shared" si="0"/>
        <v>0</v>
      </c>
      <c r="N63" s="8">
        <f t="shared" si="1"/>
        <v>0</v>
      </c>
    </row>
    <row r="64" spans="1:14" ht="15.75" thickBot="1">
      <c r="A64" s="14" t="s">
        <v>59</v>
      </c>
      <c r="C64" s="37">
        <f>физиолог!AV62</f>
        <v>0</v>
      </c>
      <c r="D64" s="38">
        <f>физиолог!AW62</f>
        <v>0</v>
      </c>
      <c r="E64" s="1"/>
      <c r="F64" s="8"/>
      <c r="G64" s="6">
        <f>' отделение патологии'!AO62</f>
        <v>0</v>
      </c>
      <c r="H64" s="9">
        <f>' отделение патологии'!AP62</f>
        <v>0</v>
      </c>
      <c r="I64" s="1">
        <f>гинекологическое!AX62</f>
        <v>0</v>
      </c>
      <c r="J64" s="1">
        <f>гинекологическое!AY62</f>
        <v>0</v>
      </c>
      <c r="K64" s="24">
        <f>физиол1!AK62</f>
        <v>0</v>
      </c>
      <c r="L64" s="8">
        <f>физиол1!AL62</f>
        <v>0</v>
      </c>
      <c r="M64" s="36">
        <f t="shared" si="0"/>
        <v>0</v>
      </c>
      <c r="N64" s="8">
        <f t="shared" si="1"/>
        <v>0</v>
      </c>
    </row>
    <row r="65" spans="1:14" ht="15.75" thickBot="1">
      <c r="A65" s="14" t="s">
        <v>60</v>
      </c>
      <c r="C65" s="37">
        <f>физиолог!AV63</f>
        <v>0</v>
      </c>
      <c r="D65" s="38">
        <f>физиолог!AW63</f>
        <v>0</v>
      </c>
      <c r="E65" s="1"/>
      <c r="F65" s="8"/>
      <c r="G65" s="6">
        <f>' отделение патологии'!AO63</f>
        <v>0</v>
      </c>
      <c r="H65" s="9">
        <f>' отделение патологии'!AP63</f>
        <v>0</v>
      </c>
      <c r="I65" s="1">
        <f>гинекологическое!AX63</f>
        <v>0</v>
      </c>
      <c r="J65" s="1">
        <f>гинекологическое!AY63</f>
        <v>0</v>
      </c>
      <c r="K65" s="24">
        <f>физиол1!AK63</f>
        <v>0</v>
      </c>
      <c r="L65" s="8">
        <f>физиол1!AL63</f>
        <v>0</v>
      </c>
      <c r="M65" s="36">
        <f t="shared" si="0"/>
        <v>0</v>
      </c>
      <c r="N65" s="8">
        <f t="shared" si="1"/>
        <v>0</v>
      </c>
    </row>
    <row r="66" spans="1:14" ht="15.75" thickBot="1">
      <c r="A66" s="14" t="s">
        <v>61</v>
      </c>
      <c r="C66" s="37">
        <f>физиолог!AV64</f>
        <v>0</v>
      </c>
      <c r="D66" s="38">
        <f>физиолог!AW64</f>
        <v>0</v>
      </c>
      <c r="E66" s="1"/>
      <c r="F66" s="8"/>
      <c r="G66" s="6">
        <f>' отделение патологии'!AO64</f>
        <v>0</v>
      </c>
      <c r="H66" s="9">
        <f>' отделение патологии'!AP64</f>
        <v>0</v>
      </c>
      <c r="I66" s="1">
        <f>гинекологическое!AX64</f>
        <v>0</v>
      </c>
      <c r="J66" s="1">
        <f>гинекологическое!AY64</f>
        <v>0</v>
      </c>
      <c r="K66" s="24">
        <f>физиол1!AK64</f>
        <v>0</v>
      </c>
      <c r="L66" s="8">
        <f>физиол1!AL64</f>
        <v>0</v>
      </c>
      <c r="M66" s="36">
        <f t="shared" si="0"/>
        <v>0</v>
      </c>
      <c r="N66" s="8">
        <f t="shared" si="1"/>
        <v>0</v>
      </c>
    </row>
    <row r="67" spans="1:14" ht="15.75" thickBot="1">
      <c r="A67" s="14" t="s">
        <v>62</v>
      </c>
      <c r="C67" s="37">
        <f>физиолог!AV65</f>
        <v>0</v>
      </c>
      <c r="D67" s="38">
        <f>физиолог!AW65</f>
        <v>0</v>
      </c>
      <c r="E67" s="1"/>
      <c r="F67" s="8"/>
      <c r="G67" s="6">
        <f>' отделение патологии'!AO65</f>
        <v>0</v>
      </c>
      <c r="H67" s="9">
        <f>' отделение патологии'!AP65</f>
        <v>0</v>
      </c>
      <c r="I67" s="1">
        <f>гинекологическое!AX65</f>
        <v>5</v>
      </c>
      <c r="J67" s="1">
        <f>гинекологическое!AY65</f>
        <v>31.25</v>
      </c>
      <c r="K67" s="24">
        <f>физиол1!AK65</f>
        <v>5</v>
      </c>
      <c r="L67" s="8">
        <f>физиол1!AL65</f>
        <v>21.739130434782609</v>
      </c>
      <c r="M67" s="36">
        <f t="shared" si="0"/>
        <v>10</v>
      </c>
      <c r="N67" s="8">
        <f t="shared" si="1"/>
        <v>11.764705882352942</v>
      </c>
    </row>
    <row r="68" spans="1:14" ht="15.75" thickBot="1">
      <c r="A68" s="14" t="s">
        <v>63</v>
      </c>
      <c r="C68" s="37">
        <f>физиолог!AV66</f>
        <v>0</v>
      </c>
      <c r="D68" s="38">
        <f>физиолог!AW66</f>
        <v>0</v>
      </c>
      <c r="E68" s="1"/>
      <c r="F68" s="8"/>
      <c r="G68" s="6">
        <f>' отделение патологии'!AO66</f>
        <v>0</v>
      </c>
      <c r="H68" s="9">
        <f>' отделение патологии'!AP66</f>
        <v>0</v>
      </c>
      <c r="I68" s="1">
        <f>гинекологическое!AX66</f>
        <v>0</v>
      </c>
      <c r="J68" s="1">
        <f>гинекологическое!AY66</f>
        <v>0</v>
      </c>
      <c r="K68" s="24">
        <f>физиол1!AK66</f>
        <v>0</v>
      </c>
      <c r="L68" s="8">
        <f>физиол1!AL66</f>
        <v>0</v>
      </c>
      <c r="M68" s="36">
        <f t="shared" si="0"/>
        <v>0</v>
      </c>
      <c r="N68" s="8">
        <f t="shared" si="1"/>
        <v>0</v>
      </c>
    </row>
    <row r="69" spans="1:14" ht="15.75" thickBot="1">
      <c r="A69" s="14" t="s">
        <v>64</v>
      </c>
      <c r="C69" s="37">
        <f>физиолог!AV67</f>
        <v>0</v>
      </c>
      <c r="D69" s="38">
        <f>физиолог!AW67</f>
        <v>0</v>
      </c>
      <c r="E69" s="1"/>
      <c r="F69" s="8"/>
      <c r="G69" s="6">
        <f>' отделение патологии'!AO67</f>
        <v>0</v>
      </c>
      <c r="H69" s="9">
        <f>' отделение патологии'!AP67</f>
        <v>0</v>
      </c>
      <c r="I69" s="1">
        <f>гинекологическое!AX67</f>
        <v>0</v>
      </c>
      <c r="J69" s="1">
        <f>гинекологическое!AY67</f>
        <v>0</v>
      </c>
      <c r="K69" s="24">
        <f>физиол1!AK67</f>
        <v>2</v>
      </c>
      <c r="L69" s="8">
        <f>физиол1!AL67</f>
        <v>8.695652173913043</v>
      </c>
      <c r="M69" s="36">
        <f t="shared" si="0"/>
        <v>2</v>
      </c>
      <c r="N69" s="8">
        <f t="shared" si="1"/>
        <v>2.3529411764705883</v>
      </c>
    </row>
    <row r="70" spans="1:14" ht="15.75" thickBot="1">
      <c r="A70" s="14" t="s">
        <v>65</v>
      </c>
      <c r="C70" s="37">
        <f>физиолог!AV68</f>
        <v>0</v>
      </c>
      <c r="D70" s="38">
        <f>физиолог!AW68</f>
        <v>0</v>
      </c>
      <c r="E70" s="1"/>
      <c r="F70" s="8"/>
      <c r="G70" s="6">
        <f>' отделение патологии'!AO68</f>
        <v>0</v>
      </c>
      <c r="H70" s="9">
        <f>' отделение патологии'!AP68</f>
        <v>0</v>
      </c>
      <c r="I70" s="1">
        <f>гинекологическое!AX68</f>
        <v>0</v>
      </c>
      <c r="J70" s="1">
        <f>гинекологическое!AY68</f>
        <v>0</v>
      </c>
      <c r="K70" s="24">
        <f>физиол1!AK68</f>
        <v>0</v>
      </c>
      <c r="L70" s="8">
        <f>физиол1!AL68</f>
        <v>0</v>
      </c>
      <c r="M70" s="36">
        <f t="shared" si="0"/>
        <v>0</v>
      </c>
      <c r="N70" s="8">
        <f t="shared" si="1"/>
        <v>0</v>
      </c>
    </row>
    <row r="71" spans="1:14" ht="15.75" thickBot="1">
      <c r="A71" s="14" t="s">
        <v>66</v>
      </c>
      <c r="C71" s="37">
        <f>физиолог!AV69</f>
        <v>0</v>
      </c>
      <c r="D71" s="38">
        <f>физиолог!AW69</f>
        <v>0</v>
      </c>
      <c r="E71" s="1"/>
      <c r="F71" s="8"/>
      <c r="G71" s="6">
        <f>' отделение патологии'!AO69</f>
        <v>0</v>
      </c>
      <c r="H71" s="9">
        <f>' отделение патологии'!AP69</f>
        <v>0</v>
      </c>
      <c r="I71" s="1">
        <f>гинекологическое!AX69</f>
        <v>0</v>
      </c>
      <c r="J71" s="1">
        <f>гинекологическое!AY69</f>
        <v>0</v>
      </c>
      <c r="K71" s="24">
        <f>физиол1!AK69</f>
        <v>0</v>
      </c>
      <c r="L71" s="8">
        <f>физиол1!AL69</f>
        <v>0</v>
      </c>
      <c r="M71" s="36">
        <f>C71+G71+I71+K71</f>
        <v>0</v>
      </c>
      <c r="N71" s="8">
        <f>M71*100/85</f>
        <v>0</v>
      </c>
    </row>
    <row r="72" spans="1:14" ht="15.75" thickBot="1">
      <c r="A72" s="14" t="s">
        <v>67</v>
      </c>
      <c r="C72" s="37">
        <f>физиолог!AV70</f>
        <v>0</v>
      </c>
      <c r="D72" s="38">
        <f>физиолог!AW70</f>
        <v>0</v>
      </c>
      <c r="E72" s="1"/>
      <c r="F72" s="8"/>
      <c r="G72" s="6">
        <f>' отделение патологии'!AO70</f>
        <v>0</v>
      </c>
      <c r="H72" s="9">
        <f>' отделение патологии'!AP70</f>
        <v>0</v>
      </c>
      <c r="I72" s="1">
        <f>гинекологическое!AX70</f>
        <v>1</v>
      </c>
      <c r="J72" s="1">
        <f>гинекологическое!AY70</f>
        <v>6.25</v>
      </c>
      <c r="K72" s="24">
        <f>физиол1!AK70</f>
        <v>1</v>
      </c>
      <c r="L72" s="8">
        <f>физиол1!AL70</f>
        <v>4.3478260869565215</v>
      </c>
      <c r="M72" s="36">
        <f>C72+G72+I72+K72</f>
        <v>2</v>
      </c>
      <c r="N72" s="8">
        <f>M72*100/85</f>
        <v>2.3529411764705883</v>
      </c>
    </row>
    <row r="73" spans="1:14" ht="15.75" thickBot="1">
      <c r="A73" s="14" t="s">
        <v>68</v>
      </c>
      <c r="C73" s="37">
        <f>физиолог!AV71</f>
        <v>0</v>
      </c>
      <c r="D73" s="38">
        <f>физиолог!AW71</f>
        <v>0</v>
      </c>
      <c r="E73" s="1"/>
      <c r="F73" s="8"/>
      <c r="G73" s="6">
        <f>' отделение патологии'!AO71</f>
        <v>0</v>
      </c>
      <c r="H73" s="9">
        <f>' отделение патологии'!AP71</f>
        <v>0</v>
      </c>
      <c r="I73" s="1">
        <f>гинекологическое!AX71</f>
        <v>3</v>
      </c>
      <c r="J73" s="1">
        <f>гинекологическое!AY71</f>
        <v>18.75</v>
      </c>
      <c r="K73" s="24">
        <f>физиол1!AK71</f>
        <v>3</v>
      </c>
      <c r="L73" s="8">
        <f>физиол1!AL71</f>
        <v>13.043478260869565</v>
      </c>
      <c r="M73" s="36">
        <f>C73+G73+I73+K73</f>
        <v>6</v>
      </c>
      <c r="N73" s="8">
        <f>M73*100/85</f>
        <v>7.0588235294117645</v>
      </c>
    </row>
    <row r="74" spans="1:14" ht="15.75" thickBot="1">
      <c r="A74" s="13" t="s">
        <v>69</v>
      </c>
      <c r="C74" s="37">
        <f>физиолог!AV72</f>
        <v>0</v>
      </c>
      <c r="D74" s="38">
        <f>физиолог!AW72</f>
        <v>0</v>
      </c>
      <c r="E74" s="1"/>
      <c r="F74" s="8"/>
      <c r="G74" s="6">
        <f>' отделение патологии'!AO72</f>
        <v>0</v>
      </c>
      <c r="H74" s="9">
        <f>' отделение патологии'!AP72</f>
        <v>0</v>
      </c>
      <c r="I74" s="1">
        <f>гинекологическое!AX72</f>
        <v>1</v>
      </c>
      <c r="J74" s="1">
        <f>гинекологическое!AY72</f>
        <v>6.25</v>
      </c>
      <c r="K74" s="24">
        <f>физиол1!AK72</f>
        <v>0</v>
      </c>
      <c r="L74" s="8">
        <f>физиол1!AL72</f>
        <v>0</v>
      </c>
      <c r="M74" s="36">
        <f>C74+G74+I74+K74</f>
        <v>1</v>
      </c>
      <c r="N74" s="8">
        <f>M74*100/85</f>
        <v>1.1764705882352942</v>
      </c>
    </row>
    <row r="75" spans="1:14" ht="15.75" thickBot="1">
      <c r="A75" s="14" t="s">
        <v>70</v>
      </c>
      <c r="C75" s="37">
        <f>физиолог!AV73</f>
        <v>0</v>
      </c>
      <c r="D75" s="38">
        <f>физиолог!AW73</f>
        <v>0</v>
      </c>
      <c r="E75" s="1"/>
      <c r="F75" s="8"/>
      <c r="G75" s="6">
        <f>' отделение патологии'!AO73</f>
        <v>0</v>
      </c>
      <c r="H75" s="9">
        <f>' отделение патологии'!AP73</f>
        <v>0</v>
      </c>
      <c r="I75" s="1">
        <f>гинекологическое!AX73</f>
        <v>0</v>
      </c>
      <c r="J75" s="1">
        <f>гинекологическое!AY73</f>
        <v>0</v>
      </c>
      <c r="K75" s="24">
        <f>физиол1!AK73</f>
        <v>4</v>
      </c>
      <c r="L75" s="8">
        <f>физиол1!AL73</f>
        <v>17.391304347826086</v>
      </c>
      <c r="M75" s="36">
        <f>C75+G75+I75+K75</f>
        <v>4</v>
      </c>
      <c r="N75" s="8">
        <f>M75*100/85</f>
        <v>4.7058823529411766</v>
      </c>
    </row>
    <row r="76" spans="1:14">
      <c r="D76" s="10"/>
    </row>
  </sheetData>
  <mergeCells count="21">
    <mergeCell ref="A41:A45"/>
    <mergeCell ref="A46:A50"/>
    <mergeCell ref="A51:A55"/>
    <mergeCell ref="A28:A32"/>
    <mergeCell ref="G4:H4"/>
    <mergeCell ref="A23:A27"/>
    <mergeCell ref="A33:A35"/>
    <mergeCell ref="A36:A40"/>
    <mergeCell ref="A6:A11"/>
    <mergeCell ref="A12:A14"/>
    <mergeCell ref="A15:A17"/>
    <mergeCell ref="A18:A22"/>
    <mergeCell ref="E4:F4"/>
    <mergeCell ref="E5:F5"/>
    <mergeCell ref="C4:D4"/>
    <mergeCell ref="C5:D5"/>
    <mergeCell ref="K4:L4"/>
    <mergeCell ref="M4:N4"/>
    <mergeCell ref="G5:H5"/>
    <mergeCell ref="I5:J5"/>
    <mergeCell ref="K5:L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73"/>
  <sheetViews>
    <sheetView topLeftCell="C1" workbookViewId="0">
      <selection activeCell="AK4" sqref="AK4:AL73"/>
    </sheetView>
  </sheetViews>
  <sheetFormatPr defaultRowHeight="15"/>
  <cols>
    <col min="1" max="1" width="51.5703125" customWidth="1"/>
    <col min="2" max="2" width="30.7109375" customWidth="1"/>
    <col min="3" max="3" width="4.85546875" customWidth="1"/>
    <col min="4" max="4" width="4.140625" customWidth="1"/>
    <col min="5" max="5" width="4.7109375" customWidth="1"/>
    <col min="6" max="6" width="4.42578125" customWidth="1"/>
    <col min="7" max="7" width="3.7109375" customWidth="1"/>
    <col min="8" max="8" width="5" customWidth="1"/>
    <col min="9" max="9" width="3.85546875" customWidth="1"/>
    <col min="10" max="10" width="3.42578125" customWidth="1"/>
    <col min="11" max="11" width="3.7109375" customWidth="1"/>
    <col min="12" max="12" width="3.85546875" customWidth="1"/>
    <col min="13" max="13" width="4.140625" customWidth="1"/>
    <col min="14" max="14" width="4.28515625" customWidth="1"/>
    <col min="15" max="15" width="3.85546875" customWidth="1"/>
    <col min="16" max="16" width="4.7109375" customWidth="1"/>
    <col min="17" max="17" width="5.140625" customWidth="1"/>
    <col min="18" max="18" width="4.5703125" customWidth="1"/>
    <col min="19" max="19" width="5.42578125" customWidth="1"/>
    <col min="20" max="20" width="4.85546875" customWidth="1"/>
    <col min="21" max="33" width="5" customWidth="1"/>
    <col min="34" max="34" width="5.140625" customWidth="1"/>
    <col min="35" max="35" width="5.5703125" customWidth="1"/>
    <col min="36" max="36" width="5.140625" customWidth="1"/>
    <col min="37" max="37" width="5" customWidth="1"/>
    <col min="38" max="38" width="6.140625" customWidth="1"/>
    <col min="39" max="39" width="6.7109375" customWidth="1"/>
    <col min="40" max="40" width="6.42578125" customWidth="1"/>
    <col min="41" max="41" width="5.140625" customWidth="1"/>
  </cols>
  <sheetData>
    <row r="2" spans="1:42">
      <c r="A2" s="1" t="s">
        <v>0</v>
      </c>
      <c r="B2" s="1" t="s">
        <v>1</v>
      </c>
      <c r="C2" s="50" t="s">
        <v>77</v>
      </c>
      <c r="D2" s="50"/>
      <c r="E2" s="50"/>
      <c r="F2" s="50"/>
      <c r="G2" s="50"/>
      <c r="H2" s="50"/>
      <c r="I2" s="50"/>
      <c r="J2" s="50"/>
      <c r="K2" s="50"/>
      <c r="L2" s="50"/>
    </row>
    <row r="3" spans="1:42">
      <c r="A3" s="1"/>
      <c r="B3" s="1" t="s">
        <v>2</v>
      </c>
      <c r="AK3" t="s">
        <v>73</v>
      </c>
    </row>
    <row r="4" spans="1:42">
      <c r="A4" s="46" t="s">
        <v>3</v>
      </c>
      <c r="B4" s="2" t="s">
        <v>4</v>
      </c>
      <c r="C4" s="6">
        <v>1</v>
      </c>
      <c r="D4" s="6">
        <v>1</v>
      </c>
      <c r="E4" s="6">
        <v>1</v>
      </c>
      <c r="F4" s="6">
        <v>1</v>
      </c>
      <c r="G4" s="6">
        <v>1</v>
      </c>
      <c r="H4" s="6"/>
      <c r="I4" s="6"/>
      <c r="J4" s="6"/>
      <c r="K4" s="6"/>
      <c r="L4" s="6">
        <v>1</v>
      </c>
      <c r="M4" s="6">
        <v>1</v>
      </c>
      <c r="N4" s="6">
        <v>1</v>
      </c>
      <c r="O4" s="6">
        <v>1</v>
      </c>
      <c r="P4" s="6">
        <v>1</v>
      </c>
      <c r="Q4" s="6"/>
      <c r="R4" s="6">
        <v>1</v>
      </c>
      <c r="S4" s="6"/>
      <c r="T4" s="6">
        <v>1</v>
      </c>
      <c r="U4" s="6">
        <v>1</v>
      </c>
      <c r="V4" s="6">
        <v>1</v>
      </c>
      <c r="W4" s="6"/>
      <c r="X4" s="6"/>
      <c r="Y4" s="6"/>
      <c r="Z4" s="6"/>
      <c r="AA4" s="6"/>
      <c r="AB4" s="6">
        <v>1</v>
      </c>
      <c r="AC4" s="6">
        <v>1</v>
      </c>
      <c r="AD4" s="6">
        <v>1</v>
      </c>
      <c r="AE4" s="6">
        <v>1</v>
      </c>
      <c r="AF4" s="6"/>
      <c r="AG4" s="6"/>
      <c r="AH4" s="6"/>
      <c r="AI4" s="6"/>
      <c r="AJ4" s="6"/>
      <c r="AK4" s="6">
        <f>SUM(C4:AJ4)</f>
        <v>18</v>
      </c>
      <c r="AL4" s="9">
        <f>AK4*100/23</f>
        <v>78.260869565217391</v>
      </c>
      <c r="AM4" s="1"/>
      <c r="AN4" s="1"/>
      <c r="AO4" s="1"/>
    </row>
    <row r="5" spans="1:42">
      <c r="A5" s="46"/>
      <c r="B5" s="2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>
        <f t="shared" ref="AK5:AK68" si="0">SUM(C5:AJ5)</f>
        <v>0</v>
      </c>
      <c r="AL5" s="9">
        <f t="shared" ref="AL5:AL68" si="1">AK5*100/23</f>
        <v>0</v>
      </c>
      <c r="AM5" s="1"/>
      <c r="AN5" s="1"/>
      <c r="AO5" s="1"/>
    </row>
    <row r="6" spans="1:42">
      <c r="A6" s="46"/>
      <c r="B6" s="2" t="s">
        <v>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>
        <f t="shared" si="0"/>
        <v>0</v>
      </c>
      <c r="AL6" s="9">
        <f t="shared" si="1"/>
        <v>0</v>
      </c>
      <c r="AM6" s="1"/>
      <c r="AN6" s="1"/>
      <c r="AO6" s="1"/>
    </row>
    <row r="7" spans="1:42" ht="27">
      <c r="A7" s="46"/>
      <c r="B7" s="2" t="s">
        <v>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>
        <f t="shared" si="0"/>
        <v>0</v>
      </c>
      <c r="AL7" s="9">
        <f t="shared" si="1"/>
        <v>0</v>
      </c>
      <c r="AM7" s="1"/>
      <c r="AN7" s="1"/>
      <c r="AO7" s="1"/>
    </row>
    <row r="8" spans="1:42">
      <c r="A8" s="46"/>
      <c r="B8" s="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>
        <f t="shared" si="0"/>
        <v>0</v>
      </c>
      <c r="AL8" s="9">
        <f t="shared" si="1"/>
        <v>0</v>
      </c>
      <c r="AM8" s="1"/>
      <c r="AN8" s="1"/>
      <c r="AO8" s="1"/>
    </row>
    <row r="9" spans="1:42">
      <c r="A9" s="46"/>
      <c r="B9" s="2" t="s">
        <v>9</v>
      </c>
      <c r="C9" s="6"/>
      <c r="D9" s="6"/>
      <c r="E9" s="6"/>
      <c r="F9" s="6"/>
      <c r="G9" s="6"/>
      <c r="H9" s="6">
        <v>1</v>
      </c>
      <c r="I9" s="6">
        <v>1</v>
      </c>
      <c r="J9" s="6">
        <v>1</v>
      </c>
      <c r="K9" s="6">
        <v>1</v>
      </c>
      <c r="L9" s="6"/>
      <c r="M9" s="6"/>
      <c r="N9" s="6"/>
      <c r="O9" s="6"/>
      <c r="P9" s="6"/>
      <c r="Q9" s="6">
        <v>1</v>
      </c>
      <c r="R9" s="6"/>
      <c r="S9" s="6">
        <v>1</v>
      </c>
      <c r="T9" s="6"/>
      <c r="U9" s="6"/>
      <c r="V9" s="6"/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/>
      <c r="AC9" s="6"/>
      <c r="AD9" s="6"/>
      <c r="AE9" s="6"/>
      <c r="AF9" s="6">
        <v>1</v>
      </c>
      <c r="AG9" s="6"/>
      <c r="AH9" s="6"/>
      <c r="AI9" s="6"/>
      <c r="AJ9" s="6"/>
      <c r="AK9" s="6">
        <f t="shared" si="0"/>
        <v>12</v>
      </c>
      <c r="AL9" s="9">
        <f t="shared" si="1"/>
        <v>52.173913043478258</v>
      </c>
      <c r="AM9" s="1"/>
      <c r="AN9" s="1"/>
      <c r="AO9" s="1"/>
    </row>
    <row r="10" spans="1:42">
      <c r="A10" s="47" t="s">
        <v>10</v>
      </c>
      <c r="B10" s="3" t="s">
        <v>11</v>
      </c>
      <c r="C10" s="21">
        <v>1</v>
      </c>
      <c r="D10" s="21">
        <v>1</v>
      </c>
      <c r="E10" s="21">
        <v>1</v>
      </c>
      <c r="F10" s="21">
        <v>1</v>
      </c>
      <c r="G10" s="21">
        <v>1</v>
      </c>
      <c r="H10" s="21">
        <v>1</v>
      </c>
      <c r="I10" s="21">
        <v>1</v>
      </c>
      <c r="J10" s="21">
        <v>1</v>
      </c>
      <c r="K10" s="21">
        <v>1</v>
      </c>
      <c r="L10" s="21">
        <v>1</v>
      </c>
      <c r="M10" s="21">
        <v>1</v>
      </c>
      <c r="N10" s="21">
        <v>1</v>
      </c>
      <c r="O10" s="21">
        <v>1</v>
      </c>
      <c r="P10" s="21">
        <v>1</v>
      </c>
      <c r="Q10" s="21">
        <v>1</v>
      </c>
      <c r="R10" s="21">
        <v>1</v>
      </c>
      <c r="S10" s="21">
        <v>1</v>
      </c>
      <c r="T10" s="21">
        <v>1</v>
      </c>
      <c r="U10" s="21">
        <v>1</v>
      </c>
      <c r="V10" s="21">
        <v>1</v>
      </c>
      <c r="W10" s="21">
        <v>1</v>
      </c>
      <c r="X10" s="21">
        <v>1</v>
      </c>
      <c r="Y10" s="21">
        <v>1</v>
      </c>
      <c r="Z10" s="21">
        <v>1</v>
      </c>
      <c r="AA10" s="21">
        <v>1</v>
      </c>
      <c r="AB10" s="21">
        <v>1</v>
      </c>
      <c r="AC10" s="21">
        <v>1</v>
      </c>
      <c r="AD10" s="21">
        <v>1</v>
      </c>
      <c r="AE10" s="21">
        <v>1</v>
      </c>
      <c r="AF10" s="21">
        <v>1</v>
      </c>
      <c r="AG10" s="21"/>
      <c r="AH10" s="21"/>
      <c r="AI10" s="21"/>
      <c r="AJ10" s="21"/>
      <c r="AK10" s="6">
        <f t="shared" si="0"/>
        <v>30</v>
      </c>
      <c r="AL10" s="9">
        <f t="shared" si="1"/>
        <v>130.43478260869566</v>
      </c>
      <c r="AM10" s="4"/>
      <c r="AN10" s="4"/>
      <c r="AO10" s="4"/>
      <c r="AP10" s="11"/>
    </row>
    <row r="11" spans="1:42">
      <c r="A11" s="47"/>
      <c r="B11" s="3" t="s">
        <v>12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6">
        <f t="shared" si="0"/>
        <v>0</v>
      </c>
      <c r="AL11" s="9">
        <f t="shared" si="1"/>
        <v>0</v>
      </c>
      <c r="AM11" s="4"/>
      <c r="AN11" s="4"/>
      <c r="AO11" s="4"/>
      <c r="AP11" s="11"/>
    </row>
    <row r="12" spans="1:42">
      <c r="A12" s="47"/>
      <c r="B12" s="3" t="s">
        <v>13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6">
        <f t="shared" si="0"/>
        <v>0</v>
      </c>
      <c r="AL12" s="9">
        <f t="shared" si="1"/>
        <v>0</v>
      </c>
      <c r="AM12" s="4"/>
      <c r="AN12" s="4"/>
      <c r="AO12" s="4"/>
      <c r="AP12" s="11"/>
    </row>
    <row r="13" spans="1:42">
      <c r="A13" s="46" t="s">
        <v>14</v>
      </c>
      <c r="B13" s="2" t="s">
        <v>15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>
        <f t="shared" si="0"/>
        <v>0</v>
      </c>
      <c r="AL13" s="9">
        <f t="shared" si="1"/>
        <v>0</v>
      </c>
      <c r="AM13" s="1"/>
      <c r="AN13" s="1"/>
      <c r="AO13" s="1"/>
    </row>
    <row r="14" spans="1:42" ht="27">
      <c r="A14" s="46"/>
      <c r="B14" s="2" t="s">
        <v>16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>
        <f t="shared" si="0"/>
        <v>0</v>
      </c>
      <c r="AL14" s="9">
        <f t="shared" si="1"/>
        <v>0</v>
      </c>
      <c r="AM14" s="1"/>
      <c r="AN14" s="1"/>
      <c r="AO14" s="1"/>
    </row>
    <row r="15" spans="1:42">
      <c r="A15" s="46"/>
      <c r="B15" s="2" t="s">
        <v>17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/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6">
        <v>1</v>
      </c>
      <c r="P15" s="6">
        <v>1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>
        <v>1</v>
      </c>
      <c r="AE15" s="6">
        <v>1</v>
      </c>
      <c r="AF15" s="6">
        <v>1</v>
      </c>
      <c r="AG15" s="6"/>
      <c r="AH15" s="6"/>
      <c r="AI15" s="6"/>
      <c r="AJ15" s="6"/>
      <c r="AK15" s="6">
        <f t="shared" si="0"/>
        <v>29</v>
      </c>
      <c r="AL15" s="9">
        <f t="shared" si="1"/>
        <v>126.08695652173913</v>
      </c>
      <c r="AM15" s="1"/>
      <c r="AN15" s="1"/>
      <c r="AO15" s="1"/>
    </row>
    <row r="16" spans="1:42" ht="27">
      <c r="A16" s="47" t="s">
        <v>18</v>
      </c>
      <c r="B16" s="3" t="s">
        <v>19</v>
      </c>
      <c r="C16" s="21"/>
      <c r="D16" s="21"/>
      <c r="E16" s="21"/>
      <c r="F16" s="21"/>
      <c r="G16" s="21"/>
      <c r="H16" s="21">
        <v>1</v>
      </c>
      <c r="I16" s="21">
        <v>1</v>
      </c>
      <c r="J16" s="21">
        <v>1</v>
      </c>
      <c r="K16" s="21">
        <v>1</v>
      </c>
      <c r="L16" s="21"/>
      <c r="M16" s="21"/>
      <c r="N16" s="21"/>
      <c r="O16" s="21"/>
      <c r="P16" s="21"/>
      <c r="Q16" s="21"/>
      <c r="R16" s="21">
        <v>1</v>
      </c>
      <c r="S16" s="21"/>
      <c r="T16" s="21"/>
      <c r="U16" s="21"/>
      <c r="V16" s="21"/>
      <c r="W16" s="21"/>
      <c r="X16" s="21"/>
      <c r="Y16" s="21"/>
      <c r="Z16" s="21"/>
      <c r="AA16" s="21">
        <v>1</v>
      </c>
      <c r="AB16" s="21"/>
      <c r="AC16" s="21"/>
      <c r="AD16" s="21"/>
      <c r="AE16" s="21">
        <v>1</v>
      </c>
      <c r="AF16" s="21">
        <v>1</v>
      </c>
      <c r="AG16" s="21"/>
      <c r="AH16" s="21"/>
      <c r="AI16" s="21"/>
      <c r="AJ16" s="21"/>
      <c r="AK16" s="6">
        <f t="shared" si="0"/>
        <v>8</v>
      </c>
      <c r="AL16" s="9">
        <f t="shared" si="1"/>
        <v>34.782608695652172</v>
      </c>
      <c r="AM16" s="4"/>
      <c r="AN16" s="4"/>
      <c r="AO16" s="4"/>
      <c r="AP16" s="11"/>
    </row>
    <row r="17" spans="1:42" ht="40.5">
      <c r="A17" s="47"/>
      <c r="B17" s="3" t="s">
        <v>20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>
        <v>1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6">
        <f t="shared" si="0"/>
        <v>1</v>
      </c>
      <c r="AL17" s="9">
        <f t="shared" si="1"/>
        <v>4.3478260869565215</v>
      </c>
      <c r="AM17" s="4"/>
      <c r="AN17" s="4"/>
      <c r="AO17" s="4"/>
      <c r="AP17" s="11"/>
    </row>
    <row r="18" spans="1:42" ht="40.5">
      <c r="A18" s="47"/>
      <c r="B18" s="3" t="s">
        <v>21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6">
        <f t="shared" si="0"/>
        <v>0</v>
      </c>
      <c r="AL18" s="9">
        <f t="shared" si="1"/>
        <v>0</v>
      </c>
      <c r="AM18" s="4"/>
      <c r="AN18" s="4"/>
      <c r="AO18" s="4"/>
      <c r="AP18" s="11"/>
    </row>
    <row r="19" spans="1:42" ht="54">
      <c r="A19" s="47"/>
      <c r="B19" s="3" t="s">
        <v>22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>
        <v>1</v>
      </c>
      <c r="T19" s="21">
        <v>1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6">
        <f t="shared" si="0"/>
        <v>2</v>
      </c>
      <c r="AL19" s="9">
        <f t="shared" si="1"/>
        <v>8.695652173913043</v>
      </c>
      <c r="AM19" s="4"/>
      <c r="AN19" s="4"/>
      <c r="AO19" s="4"/>
      <c r="AP19" s="11"/>
    </row>
    <row r="20" spans="1:42" ht="40.5">
      <c r="A20" s="47"/>
      <c r="B20" s="3" t="s">
        <v>23</v>
      </c>
      <c r="C20" s="21">
        <v>1</v>
      </c>
      <c r="D20" s="21">
        <v>1</v>
      </c>
      <c r="E20" s="21"/>
      <c r="F20" s="21">
        <v>1</v>
      </c>
      <c r="G20" s="21">
        <v>1</v>
      </c>
      <c r="H20" s="21"/>
      <c r="I20" s="21"/>
      <c r="J20" s="21"/>
      <c r="K20" s="21"/>
      <c r="L20" s="21">
        <v>1</v>
      </c>
      <c r="M20" s="21">
        <v>1</v>
      </c>
      <c r="N20" s="21">
        <v>1</v>
      </c>
      <c r="O20" s="21">
        <v>1</v>
      </c>
      <c r="P20" s="21">
        <v>1</v>
      </c>
      <c r="Q20" s="21"/>
      <c r="R20" s="21"/>
      <c r="S20" s="21"/>
      <c r="T20" s="21"/>
      <c r="U20" s="21">
        <v>1</v>
      </c>
      <c r="V20" s="21">
        <v>1</v>
      </c>
      <c r="W20" s="21">
        <v>1</v>
      </c>
      <c r="X20" s="21">
        <v>1</v>
      </c>
      <c r="Y20" s="21">
        <v>1</v>
      </c>
      <c r="Z20" s="21">
        <v>1</v>
      </c>
      <c r="AA20" s="21"/>
      <c r="AB20" s="21">
        <v>1</v>
      </c>
      <c r="AC20" s="21">
        <v>1</v>
      </c>
      <c r="AD20" s="21">
        <v>1</v>
      </c>
      <c r="AE20" s="21"/>
      <c r="AF20" s="21"/>
      <c r="AG20" s="21"/>
      <c r="AH20" s="21"/>
      <c r="AI20" s="21"/>
      <c r="AJ20" s="21"/>
      <c r="AK20" s="6">
        <f t="shared" si="0"/>
        <v>18</v>
      </c>
      <c r="AL20" s="9">
        <f t="shared" si="1"/>
        <v>78.260869565217391</v>
      </c>
      <c r="AM20" s="4"/>
      <c r="AN20" s="4"/>
      <c r="AO20" s="4"/>
      <c r="AP20" s="11"/>
    </row>
    <row r="21" spans="1:42">
      <c r="A21" s="46" t="s">
        <v>24</v>
      </c>
      <c r="B21" s="2" t="s">
        <v>25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6">
        <v>1</v>
      </c>
      <c r="O21" s="6">
        <v>1</v>
      </c>
      <c r="P21" s="6">
        <v>1</v>
      </c>
      <c r="Q21" s="6"/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>
        <v>1</v>
      </c>
      <c r="AE21" s="6">
        <v>1</v>
      </c>
      <c r="AF21" s="6">
        <v>1</v>
      </c>
      <c r="AG21" s="6"/>
      <c r="AH21" s="6"/>
      <c r="AI21" s="6"/>
      <c r="AJ21" s="6"/>
      <c r="AK21" s="6">
        <f t="shared" si="0"/>
        <v>29</v>
      </c>
      <c r="AL21" s="9">
        <f t="shared" si="1"/>
        <v>126.08695652173913</v>
      </c>
      <c r="AM21" s="1"/>
      <c r="AN21" s="1"/>
      <c r="AO21" s="1"/>
    </row>
    <row r="22" spans="1:42">
      <c r="A22" s="46"/>
      <c r="B22" s="2" t="s">
        <v>26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v>1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>
        <f t="shared" si="0"/>
        <v>1</v>
      </c>
      <c r="AL22" s="9">
        <f t="shared" si="1"/>
        <v>4.3478260869565215</v>
      </c>
      <c r="AM22" s="1"/>
      <c r="AN22" s="1"/>
      <c r="AO22" s="1"/>
    </row>
    <row r="23" spans="1:42">
      <c r="A23" s="46"/>
      <c r="B23" s="2" t="s">
        <v>27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>
        <f t="shared" si="0"/>
        <v>0</v>
      </c>
      <c r="AL23" s="9">
        <f t="shared" si="1"/>
        <v>0</v>
      </c>
      <c r="AM23" s="1"/>
      <c r="AN23" s="1"/>
      <c r="AO23" s="1"/>
    </row>
    <row r="24" spans="1:42">
      <c r="A24" s="46"/>
      <c r="B24" s="2" t="s">
        <v>28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>
        <f t="shared" si="0"/>
        <v>0</v>
      </c>
      <c r="AL24" s="9">
        <f t="shared" si="1"/>
        <v>0</v>
      </c>
      <c r="AM24" s="1"/>
      <c r="AN24" s="1"/>
      <c r="AO24" s="1"/>
    </row>
    <row r="25" spans="1:42">
      <c r="A25" s="46"/>
      <c r="B25" s="2" t="s">
        <v>29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>
        <f t="shared" si="0"/>
        <v>0</v>
      </c>
      <c r="AL25" s="9">
        <f t="shared" si="1"/>
        <v>0</v>
      </c>
      <c r="AM25" s="1"/>
      <c r="AN25" s="1"/>
      <c r="AO25" s="1"/>
    </row>
    <row r="26" spans="1:42">
      <c r="A26" s="47" t="s">
        <v>30</v>
      </c>
      <c r="B26" s="3" t="s">
        <v>25</v>
      </c>
      <c r="C26" s="21">
        <v>1</v>
      </c>
      <c r="D26" s="21">
        <v>1</v>
      </c>
      <c r="E26" s="21">
        <v>1</v>
      </c>
      <c r="F26" s="21">
        <v>1</v>
      </c>
      <c r="G26" s="21"/>
      <c r="H26" s="21">
        <v>1</v>
      </c>
      <c r="I26" s="21">
        <v>1</v>
      </c>
      <c r="J26" s="21">
        <v>1</v>
      </c>
      <c r="K26" s="21">
        <v>1</v>
      </c>
      <c r="L26" s="21">
        <v>1</v>
      </c>
      <c r="M26" s="21">
        <v>1</v>
      </c>
      <c r="N26" s="21">
        <v>1</v>
      </c>
      <c r="O26" s="21">
        <v>1</v>
      </c>
      <c r="P26" s="21">
        <v>1</v>
      </c>
      <c r="Q26" s="21">
        <v>1</v>
      </c>
      <c r="R26" s="21">
        <v>1</v>
      </c>
      <c r="S26" s="21">
        <v>1</v>
      </c>
      <c r="T26" s="21">
        <v>1</v>
      </c>
      <c r="U26" s="21">
        <v>1</v>
      </c>
      <c r="V26" s="21">
        <v>1</v>
      </c>
      <c r="W26" s="21">
        <v>1</v>
      </c>
      <c r="X26" s="21">
        <v>1</v>
      </c>
      <c r="Y26" s="21">
        <v>1</v>
      </c>
      <c r="Z26" s="21">
        <v>1</v>
      </c>
      <c r="AA26" s="21">
        <v>1</v>
      </c>
      <c r="AB26" s="21">
        <v>1</v>
      </c>
      <c r="AC26" s="21">
        <v>1</v>
      </c>
      <c r="AD26" s="21">
        <v>1</v>
      </c>
      <c r="AE26" s="21">
        <v>1</v>
      </c>
      <c r="AF26" s="21">
        <v>1</v>
      </c>
      <c r="AG26" s="21"/>
      <c r="AH26" s="21"/>
      <c r="AI26" s="21"/>
      <c r="AJ26" s="21"/>
      <c r="AK26" s="6">
        <f t="shared" si="0"/>
        <v>29</v>
      </c>
      <c r="AL26" s="9">
        <f t="shared" si="1"/>
        <v>126.08695652173913</v>
      </c>
      <c r="AM26" s="4"/>
      <c r="AN26" s="4"/>
      <c r="AO26" s="4"/>
      <c r="AP26" s="11"/>
    </row>
    <row r="27" spans="1:42">
      <c r="A27" s="47"/>
      <c r="B27" s="3" t="s">
        <v>26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6">
        <f t="shared" si="0"/>
        <v>0</v>
      </c>
      <c r="AL27" s="9">
        <f t="shared" si="1"/>
        <v>0</v>
      </c>
      <c r="AM27" s="4"/>
      <c r="AN27" s="4"/>
      <c r="AO27" s="4"/>
      <c r="AP27" s="11"/>
    </row>
    <row r="28" spans="1:42">
      <c r="A28" s="47"/>
      <c r="B28" s="3" t="s">
        <v>27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6">
        <f t="shared" si="0"/>
        <v>0</v>
      </c>
      <c r="AL28" s="9">
        <f t="shared" si="1"/>
        <v>0</v>
      </c>
      <c r="AM28" s="4"/>
      <c r="AN28" s="4"/>
      <c r="AO28" s="4"/>
      <c r="AP28" s="11"/>
    </row>
    <row r="29" spans="1:42">
      <c r="A29" s="47"/>
      <c r="B29" s="3" t="s">
        <v>28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6">
        <f t="shared" si="0"/>
        <v>0</v>
      </c>
      <c r="AL29" s="9">
        <f t="shared" si="1"/>
        <v>0</v>
      </c>
      <c r="AM29" s="4"/>
      <c r="AN29" s="4"/>
      <c r="AO29" s="4"/>
      <c r="AP29" s="11"/>
    </row>
    <row r="30" spans="1:42">
      <c r="A30" s="47"/>
      <c r="B30" s="3" t="s">
        <v>29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6">
        <f t="shared" si="0"/>
        <v>0</v>
      </c>
      <c r="AL30" s="9">
        <f t="shared" si="1"/>
        <v>0</v>
      </c>
      <c r="AM30" s="4"/>
      <c r="AN30" s="4"/>
      <c r="AO30" s="4"/>
      <c r="AP30" s="11"/>
    </row>
    <row r="31" spans="1:42">
      <c r="A31" s="46" t="s">
        <v>31</v>
      </c>
      <c r="B31" s="2" t="s">
        <v>32</v>
      </c>
      <c r="C31" s="6">
        <v>1</v>
      </c>
      <c r="D31" s="6"/>
      <c r="E31" s="6">
        <v>1</v>
      </c>
      <c r="F31" s="6"/>
      <c r="G31" s="6"/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1</v>
      </c>
      <c r="N31" s="6">
        <v>1</v>
      </c>
      <c r="O31" s="6">
        <v>1</v>
      </c>
      <c r="P31" s="6">
        <v>1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6">
        <v>1</v>
      </c>
      <c r="AE31" s="6">
        <v>1</v>
      </c>
      <c r="AF31" s="6">
        <v>1</v>
      </c>
      <c r="AG31" s="6"/>
      <c r="AH31" s="6"/>
      <c r="AI31" s="6"/>
      <c r="AJ31" s="6"/>
      <c r="AK31" s="6">
        <f t="shared" si="0"/>
        <v>27</v>
      </c>
      <c r="AL31" s="9">
        <f t="shared" si="1"/>
        <v>117.39130434782609</v>
      </c>
      <c r="AM31" s="1"/>
      <c r="AN31" s="1"/>
      <c r="AO31" s="1"/>
    </row>
    <row r="32" spans="1:42">
      <c r="A32" s="46"/>
      <c r="B32" s="2" t="s">
        <v>33</v>
      </c>
      <c r="C32" s="6"/>
      <c r="D32" s="6">
        <v>1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>
        <f t="shared" si="0"/>
        <v>1</v>
      </c>
      <c r="AL32" s="9">
        <f t="shared" si="1"/>
        <v>4.3478260869565215</v>
      </c>
      <c r="AM32" s="1"/>
      <c r="AN32" s="1"/>
      <c r="AO32" s="1"/>
    </row>
    <row r="33" spans="1:42">
      <c r="A33" s="46"/>
      <c r="B33" s="2" t="s">
        <v>34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>
        <f t="shared" si="0"/>
        <v>0</v>
      </c>
      <c r="AL33" s="9">
        <f t="shared" si="1"/>
        <v>0</v>
      </c>
      <c r="AM33" s="1"/>
      <c r="AN33" s="1"/>
      <c r="AO33" s="1"/>
    </row>
    <row r="34" spans="1:42" ht="27">
      <c r="A34" s="47" t="s">
        <v>35</v>
      </c>
      <c r="B34" s="3" t="s">
        <v>36</v>
      </c>
      <c r="C34" s="21"/>
      <c r="D34" s="21"/>
      <c r="E34" s="21">
        <v>1</v>
      </c>
      <c r="F34" s="21">
        <v>1</v>
      </c>
      <c r="G34" s="21">
        <v>1</v>
      </c>
      <c r="H34" s="21">
        <v>1</v>
      </c>
      <c r="I34" s="21">
        <v>1</v>
      </c>
      <c r="J34" s="21"/>
      <c r="K34" s="21">
        <v>1</v>
      </c>
      <c r="L34" s="21">
        <v>1</v>
      </c>
      <c r="M34" s="21">
        <v>1</v>
      </c>
      <c r="N34" s="21">
        <v>1</v>
      </c>
      <c r="O34" s="21">
        <v>1</v>
      </c>
      <c r="P34" s="21">
        <v>1</v>
      </c>
      <c r="Q34" s="21">
        <v>1</v>
      </c>
      <c r="R34" s="21">
        <v>1</v>
      </c>
      <c r="S34" s="21">
        <v>1</v>
      </c>
      <c r="T34" s="21">
        <v>1</v>
      </c>
      <c r="U34" s="21">
        <v>1</v>
      </c>
      <c r="V34" s="21">
        <v>1</v>
      </c>
      <c r="W34" s="21">
        <v>1</v>
      </c>
      <c r="X34" s="21">
        <v>1</v>
      </c>
      <c r="Y34" s="21">
        <v>1</v>
      </c>
      <c r="Z34" s="21">
        <v>1</v>
      </c>
      <c r="AA34" s="21">
        <v>1</v>
      </c>
      <c r="AB34" s="21">
        <v>1</v>
      </c>
      <c r="AC34" s="21">
        <v>1</v>
      </c>
      <c r="AD34" s="21">
        <v>1</v>
      </c>
      <c r="AE34" s="21">
        <v>1</v>
      </c>
      <c r="AF34" s="21">
        <v>1</v>
      </c>
      <c r="AG34" s="21"/>
      <c r="AH34" s="21"/>
      <c r="AI34" s="21"/>
      <c r="AJ34" s="21"/>
      <c r="AK34" s="6">
        <f t="shared" si="0"/>
        <v>27</v>
      </c>
      <c r="AL34" s="9">
        <f t="shared" si="1"/>
        <v>117.39130434782609</v>
      </c>
      <c r="AM34" s="4"/>
      <c r="AN34" s="4"/>
      <c r="AO34" s="4"/>
      <c r="AP34" s="11"/>
    </row>
    <row r="35" spans="1:42">
      <c r="A35" s="47"/>
      <c r="B35" s="3" t="s">
        <v>37</v>
      </c>
      <c r="C35" s="21">
        <v>1</v>
      </c>
      <c r="D35" s="21">
        <v>1</v>
      </c>
      <c r="E35" s="21"/>
      <c r="F35" s="21"/>
      <c r="G35" s="21"/>
      <c r="H35" s="21"/>
      <c r="I35" s="21"/>
      <c r="J35" s="21">
        <v>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6">
        <f t="shared" si="0"/>
        <v>3</v>
      </c>
      <c r="AL35" s="9">
        <f t="shared" si="1"/>
        <v>13.043478260869565</v>
      </c>
      <c r="AM35" s="4"/>
      <c r="AN35" s="4"/>
      <c r="AO35" s="4"/>
      <c r="AP35" s="11"/>
    </row>
    <row r="36" spans="1:42">
      <c r="A36" s="47"/>
      <c r="B36" s="3" t="s">
        <v>38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6">
        <f t="shared" si="0"/>
        <v>0</v>
      </c>
      <c r="AL36" s="9">
        <f t="shared" si="1"/>
        <v>0</v>
      </c>
      <c r="AM36" s="4"/>
      <c r="AN36" s="4"/>
      <c r="AO36" s="4"/>
      <c r="AP36" s="11"/>
    </row>
    <row r="37" spans="1:42">
      <c r="A37" s="47"/>
      <c r="B37" s="3" t="s">
        <v>39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6">
        <f t="shared" si="0"/>
        <v>0</v>
      </c>
      <c r="AL37" s="9">
        <f t="shared" si="1"/>
        <v>0</v>
      </c>
      <c r="AM37" s="4"/>
      <c r="AN37" s="4"/>
      <c r="AO37" s="4"/>
      <c r="AP37" s="11"/>
    </row>
    <row r="38" spans="1:42">
      <c r="A38" s="47"/>
      <c r="B38" s="3" t="s">
        <v>40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6">
        <f t="shared" si="0"/>
        <v>0</v>
      </c>
      <c r="AL38" s="9">
        <f t="shared" si="1"/>
        <v>0</v>
      </c>
      <c r="AM38" s="4"/>
      <c r="AN38" s="4"/>
      <c r="AO38" s="4"/>
      <c r="AP38" s="11"/>
    </row>
    <row r="39" spans="1:42">
      <c r="A39" s="40" t="s">
        <v>41</v>
      </c>
      <c r="B39" s="2" t="s">
        <v>25</v>
      </c>
      <c r="C39" s="6"/>
      <c r="D39" s="6"/>
      <c r="E39" s="6">
        <v>1</v>
      </c>
      <c r="F39" s="6">
        <v>1</v>
      </c>
      <c r="G39" s="6">
        <v>1</v>
      </c>
      <c r="H39" s="6">
        <v>1</v>
      </c>
      <c r="I39" s="6">
        <v>1</v>
      </c>
      <c r="J39" s="6"/>
      <c r="K39" s="6">
        <v>1</v>
      </c>
      <c r="L39" s="6">
        <v>1</v>
      </c>
      <c r="M39" s="6">
        <v>1</v>
      </c>
      <c r="N39" s="6">
        <v>1</v>
      </c>
      <c r="O39" s="6">
        <v>1</v>
      </c>
      <c r="P39" s="6"/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>
        <v>1</v>
      </c>
      <c r="AC39" s="6">
        <v>1</v>
      </c>
      <c r="AD39" s="6">
        <v>1</v>
      </c>
      <c r="AE39" s="6">
        <v>1</v>
      </c>
      <c r="AF39" s="6">
        <v>1</v>
      </c>
      <c r="AG39" s="6"/>
      <c r="AH39" s="6"/>
      <c r="AI39" s="6"/>
      <c r="AJ39" s="6"/>
      <c r="AK39" s="6">
        <f t="shared" si="0"/>
        <v>26</v>
      </c>
      <c r="AL39" s="9">
        <f t="shared" si="1"/>
        <v>113.04347826086956</v>
      </c>
      <c r="AM39" s="1"/>
      <c r="AN39" s="1"/>
      <c r="AO39" s="1"/>
    </row>
    <row r="40" spans="1:42">
      <c r="A40" s="41"/>
      <c r="B40" s="2" t="s">
        <v>26</v>
      </c>
      <c r="C40" s="6">
        <v>1</v>
      </c>
      <c r="D40" s="6">
        <v>1</v>
      </c>
      <c r="E40" s="6"/>
      <c r="F40" s="6"/>
      <c r="G40" s="6"/>
      <c r="H40" s="6"/>
      <c r="I40" s="6"/>
      <c r="J40" s="6">
        <v>1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>
        <f t="shared" si="0"/>
        <v>3</v>
      </c>
      <c r="AL40" s="9">
        <f t="shared" si="1"/>
        <v>13.043478260869565</v>
      </c>
      <c r="AM40" s="1"/>
      <c r="AN40" s="1"/>
      <c r="AO40" s="1"/>
    </row>
    <row r="41" spans="1:42">
      <c r="A41" s="41"/>
      <c r="B41" s="2" t="s">
        <v>27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>
        <f t="shared" si="0"/>
        <v>0</v>
      </c>
      <c r="AL41" s="9">
        <f t="shared" si="1"/>
        <v>0</v>
      </c>
      <c r="AM41" s="1"/>
      <c r="AN41" s="1"/>
      <c r="AO41" s="1"/>
    </row>
    <row r="42" spans="1:42">
      <c r="A42" s="41"/>
      <c r="B42" s="2" t="s">
        <v>28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>
        <f t="shared" si="0"/>
        <v>0</v>
      </c>
      <c r="AL42" s="9">
        <f t="shared" si="1"/>
        <v>0</v>
      </c>
      <c r="AM42" s="1"/>
      <c r="AN42" s="1"/>
      <c r="AO42" s="1"/>
    </row>
    <row r="43" spans="1:42">
      <c r="A43" s="42"/>
      <c r="B43" s="2" t="s">
        <v>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>
        <f t="shared" si="0"/>
        <v>0</v>
      </c>
      <c r="AL43" s="9">
        <f t="shared" si="1"/>
        <v>0</v>
      </c>
      <c r="AM43" s="1"/>
      <c r="AN43" s="1"/>
      <c r="AO43" s="1"/>
    </row>
    <row r="44" spans="1:42" ht="27">
      <c r="A44" s="43" t="s">
        <v>42</v>
      </c>
      <c r="B44" s="3" t="s">
        <v>36</v>
      </c>
      <c r="C44" s="21"/>
      <c r="D44" s="21"/>
      <c r="E44" s="21">
        <v>1</v>
      </c>
      <c r="F44" s="21"/>
      <c r="G44" s="21"/>
      <c r="H44" s="21">
        <v>1</v>
      </c>
      <c r="I44" s="21">
        <v>1</v>
      </c>
      <c r="J44" s="21">
        <v>1</v>
      </c>
      <c r="K44" s="21">
        <v>1</v>
      </c>
      <c r="L44" s="21">
        <v>1</v>
      </c>
      <c r="M44" s="21">
        <v>1</v>
      </c>
      <c r="N44" s="21">
        <v>1</v>
      </c>
      <c r="O44" s="21">
        <v>1</v>
      </c>
      <c r="P44" s="21">
        <v>1</v>
      </c>
      <c r="Q44" s="21">
        <v>1</v>
      </c>
      <c r="R44" s="21">
        <v>1</v>
      </c>
      <c r="S44" s="21">
        <v>1</v>
      </c>
      <c r="T44" s="21">
        <v>1</v>
      </c>
      <c r="U44" s="21">
        <v>1</v>
      </c>
      <c r="V44" s="21">
        <v>1</v>
      </c>
      <c r="W44" s="21">
        <v>1</v>
      </c>
      <c r="X44" s="21">
        <v>1</v>
      </c>
      <c r="Y44" s="21"/>
      <c r="Z44" s="21">
        <v>1</v>
      </c>
      <c r="AA44" s="21">
        <v>1</v>
      </c>
      <c r="AB44" s="21">
        <v>1</v>
      </c>
      <c r="AC44" s="21">
        <v>1</v>
      </c>
      <c r="AD44" s="21">
        <v>1</v>
      </c>
      <c r="AE44" s="21">
        <v>1</v>
      </c>
      <c r="AF44" s="21">
        <v>1</v>
      </c>
      <c r="AG44" s="21"/>
      <c r="AH44" s="21"/>
      <c r="AI44" s="21"/>
      <c r="AJ44" s="21"/>
      <c r="AK44" s="6">
        <f t="shared" si="0"/>
        <v>25</v>
      </c>
      <c r="AL44" s="9">
        <f t="shared" si="1"/>
        <v>108.69565217391305</v>
      </c>
      <c r="AM44" s="4"/>
      <c r="AN44" s="4"/>
      <c r="AO44" s="4"/>
      <c r="AP44" s="11"/>
    </row>
    <row r="45" spans="1:42">
      <c r="A45" s="44"/>
      <c r="B45" s="3" t="s">
        <v>37</v>
      </c>
      <c r="C45" s="21">
        <v>1</v>
      </c>
      <c r="D45" s="21">
        <v>1</v>
      </c>
      <c r="E45" s="21"/>
      <c r="F45" s="21">
        <v>1</v>
      </c>
      <c r="G45" s="21">
        <v>1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>
        <v>1</v>
      </c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6">
        <f t="shared" si="0"/>
        <v>5</v>
      </c>
      <c r="AL45" s="9">
        <f t="shared" si="1"/>
        <v>21.739130434782609</v>
      </c>
      <c r="AM45" s="4"/>
      <c r="AN45" s="4"/>
      <c r="AO45" s="4"/>
      <c r="AP45" s="11"/>
    </row>
    <row r="46" spans="1:42">
      <c r="A46" s="44"/>
      <c r="B46" s="3" t="s">
        <v>38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6">
        <f t="shared" si="0"/>
        <v>0</v>
      </c>
      <c r="AL46" s="9">
        <f t="shared" si="1"/>
        <v>0</v>
      </c>
      <c r="AM46" s="4"/>
      <c r="AN46" s="4"/>
      <c r="AO46" s="4"/>
      <c r="AP46" s="11"/>
    </row>
    <row r="47" spans="1:42">
      <c r="A47" s="44"/>
      <c r="B47" s="3" t="s">
        <v>39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6">
        <f t="shared" si="0"/>
        <v>0</v>
      </c>
      <c r="AL47" s="9">
        <f t="shared" si="1"/>
        <v>0</v>
      </c>
      <c r="AM47" s="4"/>
      <c r="AN47" s="4"/>
      <c r="AO47" s="4"/>
      <c r="AP47" s="11"/>
    </row>
    <row r="48" spans="1:42">
      <c r="A48" s="45"/>
      <c r="B48" s="3" t="s">
        <v>40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6">
        <f t="shared" si="0"/>
        <v>0</v>
      </c>
      <c r="AL48" s="9">
        <f t="shared" si="1"/>
        <v>0</v>
      </c>
      <c r="AM48" s="4"/>
      <c r="AN48" s="4"/>
      <c r="AO48" s="4"/>
      <c r="AP48" s="11"/>
    </row>
    <row r="49" spans="1:41" ht="27">
      <c r="A49" s="46" t="s">
        <v>43</v>
      </c>
      <c r="B49" s="2" t="s">
        <v>44</v>
      </c>
      <c r="C49" s="6"/>
      <c r="D49" s="6">
        <v>1</v>
      </c>
      <c r="E49" s="6">
        <v>1</v>
      </c>
      <c r="F49" s="6">
        <v>1</v>
      </c>
      <c r="G49" s="6">
        <v>1</v>
      </c>
      <c r="H49" s="6">
        <v>1</v>
      </c>
      <c r="I49" s="6">
        <v>1</v>
      </c>
      <c r="J49" s="6">
        <v>1</v>
      </c>
      <c r="K49" s="6">
        <v>1</v>
      </c>
      <c r="L49" s="6">
        <v>1</v>
      </c>
      <c r="M49" s="6">
        <v>1</v>
      </c>
      <c r="N49" s="6">
        <v>1</v>
      </c>
      <c r="O49" s="6">
        <v>1</v>
      </c>
      <c r="P49" s="6"/>
      <c r="Q49" s="6">
        <v>1</v>
      </c>
      <c r="R49" s="6">
        <v>1</v>
      </c>
      <c r="S49" s="6">
        <v>1</v>
      </c>
      <c r="T49" s="6">
        <v>1</v>
      </c>
      <c r="U49" s="6">
        <v>1</v>
      </c>
      <c r="V49" s="6">
        <v>1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6">
        <v>1</v>
      </c>
      <c r="AC49" s="6">
        <v>1</v>
      </c>
      <c r="AD49" s="6">
        <v>1</v>
      </c>
      <c r="AE49" s="6">
        <v>1</v>
      </c>
      <c r="AF49" s="6">
        <v>1</v>
      </c>
      <c r="AG49" s="6"/>
      <c r="AH49" s="6"/>
      <c r="AI49" s="6"/>
      <c r="AJ49" s="6"/>
      <c r="AK49" s="6">
        <f t="shared" si="0"/>
        <v>28</v>
      </c>
      <c r="AL49" s="9">
        <f t="shared" si="1"/>
        <v>121.73913043478261</v>
      </c>
      <c r="AM49" s="1"/>
      <c r="AN49" s="1"/>
      <c r="AO49" s="1"/>
    </row>
    <row r="50" spans="1:41" ht="27">
      <c r="A50" s="46"/>
      <c r="B50" s="2" t="s">
        <v>45</v>
      </c>
      <c r="C50" s="6">
        <v>1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>
        <f t="shared" si="0"/>
        <v>1</v>
      </c>
      <c r="AL50" s="9">
        <f t="shared" si="1"/>
        <v>4.3478260869565215</v>
      </c>
      <c r="AM50" s="1"/>
      <c r="AN50" s="1"/>
      <c r="AO50" s="1"/>
    </row>
    <row r="51" spans="1:41">
      <c r="A51" s="46"/>
      <c r="B51" s="2" t="s">
        <v>46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>
        <f t="shared" si="0"/>
        <v>0</v>
      </c>
      <c r="AL51" s="9">
        <f t="shared" si="1"/>
        <v>0</v>
      </c>
      <c r="AM51" s="1"/>
      <c r="AN51" s="1"/>
      <c r="AO51" s="1"/>
    </row>
    <row r="52" spans="1:41" ht="27">
      <c r="A52" s="46"/>
      <c r="B52" s="2" t="s">
        <v>47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>
        <f t="shared" si="0"/>
        <v>0</v>
      </c>
      <c r="AL52" s="9">
        <f t="shared" si="1"/>
        <v>0</v>
      </c>
      <c r="AM52" s="1"/>
      <c r="AN52" s="1"/>
      <c r="AO52" s="1"/>
    </row>
    <row r="53" spans="1:41" ht="27.75" thickBot="1">
      <c r="A53" s="46"/>
      <c r="B53" s="2" t="s">
        <v>48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>
        <f t="shared" si="0"/>
        <v>0</v>
      </c>
      <c r="AL53" s="9">
        <f t="shared" si="1"/>
        <v>0</v>
      </c>
      <c r="AM53" s="1"/>
      <c r="AN53" s="1"/>
      <c r="AO53" s="1"/>
    </row>
    <row r="54" spans="1:41" ht="15.75" thickBot="1">
      <c r="A54" s="12"/>
      <c r="B54" s="12" t="s">
        <v>51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6">
        <f t="shared" si="0"/>
        <v>0</v>
      </c>
      <c r="AL54" s="9">
        <f t="shared" si="1"/>
        <v>0</v>
      </c>
    </row>
    <row r="55" spans="1:41" ht="15.75" thickBot="1">
      <c r="A55" s="13"/>
      <c r="B55" s="17" t="s">
        <v>52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>
        <f t="shared" si="0"/>
        <v>0</v>
      </c>
      <c r="AL55" s="9">
        <f t="shared" si="1"/>
        <v>0</v>
      </c>
      <c r="AM55" s="1"/>
      <c r="AN55" s="1"/>
      <c r="AO55" s="1"/>
    </row>
    <row r="56" spans="1:41" ht="15.75" thickBot="1">
      <c r="A56" s="14"/>
      <c r="B56" s="15" t="s">
        <v>53</v>
      </c>
      <c r="C56" s="6"/>
      <c r="D56" s="6">
        <v>1</v>
      </c>
      <c r="E56" s="6"/>
      <c r="F56" s="6"/>
      <c r="G56" s="6"/>
      <c r="H56" s="6">
        <v>1</v>
      </c>
      <c r="I56" s="6">
        <v>1</v>
      </c>
      <c r="J56" s="6"/>
      <c r="K56" s="6"/>
      <c r="L56" s="6">
        <v>1</v>
      </c>
      <c r="M56" s="6"/>
      <c r="N56" s="6"/>
      <c r="O56" s="6">
        <v>1</v>
      </c>
      <c r="P56" s="6">
        <v>1</v>
      </c>
      <c r="Q56" s="6"/>
      <c r="R56" s="6"/>
      <c r="S56" s="6"/>
      <c r="T56" s="6"/>
      <c r="U56" s="6">
        <v>1</v>
      </c>
      <c r="V56" s="6"/>
      <c r="W56" s="6"/>
      <c r="X56" s="6">
        <v>1</v>
      </c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>
        <f t="shared" si="0"/>
        <v>8</v>
      </c>
      <c r="AL56" s="9">
        <f t="shared" si="1"/>
        <v>34.782608695652172</v>
      </c>
      <c r="AM56" s="1"/>
      <c r="AN56" s="1"/>
      <c r="AO56" s="1"/>
    </row>
    <row r="57" spans="1:41" ht="15.75" thickBot="1">
      <c r="A57" s="16"/>
      <c r="B57" s="16" t="s">
        <v>54</v>
      </c>
      <c r="C57" s="6">
        <v>1</v>
      </c>
      <c r="D57" s="6"/>
      <c r="E57" s="6">
        <v>1</v>
      </c>
      <c r="F57" s="6">
        <v>1</v>
      </c>
      <c r="G57" s="6">
        <v>1</v>
      </c>
      <c r="H57" s="6"/>
      <c r="I57" s="6"/>
      <c r="J57" s="6"/>
      <c r="K57" s="6">
        <v>1</v>
      </c>
      <c r="L57" s="6"/>
      <c r="M57" s="6"/>
      <c r="N57" s="6">
        <v>1</v>
      </c>
      <c r="O57" s="6"/>
      <c r="P57" s="6"/>
      <c r="Q57" s="6"/>
      <c r="R57" s="6"/>
      <c r="S57" s="6">
        <v>1</v>
      </c>
      <c r="T57" s="6"/>
      <c r="U57" s="6"/>
      <c r="V57" s="6">
        <v>1</v>
      </c>
      <c r="W57" s="6">
        <v>1</v>
      </c>
      <c r="X57" s="6"/>
      <c r="Y57" s="6">
        <v>1</v>
      </c>
      <c r="Z57" s="6">
        <v>1</v>
      </c>
      <c r="AA57" s="6"/>
      <c r="AB57" s="6"/>
      <c r="AC57" s="6">
        <v>1</v>
      </c>
      <c r="AD57" s="6">
        <v>1</v>
      </c>
      <c r="AE57" s="6">
        <v>1</v>
      </c>
      <c r="AF57" s="6">
        <v>1</v>
      </c>
      <c r="AG57" s="6"/>
      <c r="AH57" s="6"/>
      <c r="AI57" s="6"/>
      <c r="AJ57" s="6"/>
      <c r="AK57" s="6">
        <f t="shared" si="0"/>
        <v>15</v>
      </c>
      <c r="AL57" s="9">
        <f t="shared" si="1"/>
        <v>65.217391304347828</v>
      </c>
      <c r="AM57" s="1"/>
      <c r="AN57" s="1"/>
      <c r="AO57" s="1"/>
    </row>
    <row r="58" spans="1:41" ht="15.75" thickBot="1">
      <c r="A58" s="14"/>
      <c r="B58" s="15" t="s">
        <v>55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>
        <v>1</v>
      </c>
      <c r="N58" s="6"/>
      <c r="O58" s="6"/>
      <c r="P58" s="6"/>
      <c r="Q58" s="6">
        <v>1</v>
      </c>
      <c r="R58" s="6">
        <v>1</v>
      </c>
      <c r="S58" s="6"/>
      <c r="T58" s="6">
        <v>1</v>
      </c>
      <c r="U58" s="6"/>
      <c r="V58" s="6"/>
      <c r="W58" s="6"/>
      <c r="X58" s="6"/>
      <c r="Y58" s="6"/>
      <c r="Z58" s="6"/>
      <c r="AA58" s="6">
        <v>1</v>
      </c>
      <c r="AB58" s="6">
        <v>1</v>
      </c>
      <c r="AC58" s="6"/>
      <c r="AD58" s="6"/>
      <c r="AE58" s="6"/>
      <c r="AF58" s="6"/>
      <c r="AG58" s="6"/>
      <c r="AH58" s="6"/>
      <c r="AI58" s="6"/>
      <c r="AJ58" s="6"/>
      <c r="AK58" s="6">
        <f t="shared" si="0"/>
        <v>6</v>
      </c>
      <c r="AL58" s="9">
        <f t="shared" si="1"/>
        <v>26.086956521739129</v>
      </c>
      <c r="AM58" s="1"/>
      <c r="AN58" s="1"/>
      <c r="AO58" s="1"/>
    </row>
    <row r="59" spans="1:41" ht="15.75" thickBot="1">
      <c r="A59" s="14"/>
      <c r="B59" s="15" t="s">
        <v>56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>
        <f t="shared" si="0"/>
        <v>0</v>
      </c>
      <c r="AL59" s="9">
        <f t="shared" si="1"/>
        <v>0</v>
      </c>
      <c r="AM59" s="1"/>
      <c r="AN59" s="1"/>
      <c r="AO59" s="1"/>
    </row>
    <row r="60" spans="1:41" ht="15.75" thickBot="1">
      <c r="A60" s="14"/>
      <c r="B60" s="15" t="s">
        <v>57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>
        <f t="shared" si="0"/>
        <v>0</v>
      </c>
      <c r="AL60" s="9">
        <f t="shared" si="1"/>
        <v>0</v>
      </c>
      <c r="AM60" s="1"/>
      <c r="AN60" s="1"/>
      <c r="AO60" s="1"/>
    </row>
    <row r="61" spans="1:41" ht="15.75" thickBot="1">
      <c r="A61" s="12"/>
      <c r="B61" s="18" t="s">
        <v>58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>
        <f t="shared" si="0"/>
        <v>0</v>
      </c>
      <c r="AL61" s="9">
        <f t="shared" si="1"/>
        <v>0</v>
      </c>
      <c r="AM61" s="1"/>
      <c r="AN61" s="1"/>
      <c r="AO61" s="1"/>
    </row>
    <row r="62" spans="1:41" ht="15.75" thickBot="1">
      <c r="A62" s="14"/>
      <c r="B62" s="15" t="s">
        <v>59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>
        <f t="shared" si="0"/>
        <v>0</v>
      </c>
      <c r="AL62" s="9">
        <f t="shared" si="1"/>
        <v>0</v>
      </c>
      <c r="AM62" s="1"/>
      <c r="AN62" s="1"/>
      <c r="AO62" s="1"/>
    </row>
    <row r="63" spans="1:41" ht="15.75" thickBot="1">
      <c r="A63" s="14"/>
      <c r="B63" s="15" t="s">
        <v>60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>
        <f t="shared" si="0"/>
        <v>0</v>
      </c>
      <c r="AL63" s="9">
        <f t="shared" si="1"/>
        <v>0</v>
      </c>
      <c r="AM63" s="1"/>
      <c r="AN63" s="1"/>
      <c r="AO63" s="1"/>
    </row>
    <row r="64" spans="1:41" ht="15.75" thickBot="1">
      <c r="A64" s="14"/>
      <c r="B64" s="15" t="s">
        <v>61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>
        <f t="shared" si="0"/>
        <v>0</v>
      </c>
      <c r="AL64" s="9">
        <f t="shared" si="1"/>
        <v>0</v>
      </c>
      <c r="AM64" s="1"/>
      <c r="AN64" s="1"/>
      <c r="AO64" s="1"/>
    </row>
    <row r="65" spans="1:41" ht="15.75" thickBot="1">
      <c r="A65" s="14"/>
      <c r="B65" s="15" t="s">
        <v>62</v>
      </c>
      <c r="C65" s="6"/>
      <c r="D65" s="6"/>
      <c r="E65" s="6"/>
      <c r="F65" s="6"/>
      <c r="G65" s="6"/>
      <c r="H65" s="6"/>
      <c r="I65" s="6"/>
      <c r="J65" s="6"/>
      <c r="K65" s="6"/>
      <c r="L65" s="6">
        <v>1</v>
      </c>
      <c r="M65" s="6"/>
      <c r="N65" s="6"/>
      <c r="O65" s="6"/>
      <c r="P65" s="6"/>
      <c r="Q65" s="6">
        <v>1</v>
      </c>
      <c r="R65" s="6"/>
      <c r="S65" s="6"/>
      <c r="T65" s="6">
        <v>1</v>
      </c>
      <c r="U65" s="6"/>
      <c r="V65" s="6"/>
      <c r="W65" s="6">
        <v>1</v>
      </c>
      <c r="X65" s="6"/>
      <c r="Y65" s="6">
        <v>1</v>
      </c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>
        <f t="shared" si="0"/>
        <v>5</v>
      </c>
      <c r="AL65" s="9">
        <f t="shared" si="1"/>
        <v>21.739130434782609</v>
      </c>
      <c r="AM65" s="1"/>
      <c r="AN65" s="1"/>
      <c r="AO65" s="1"/>
    </row>
    <row r="66" spans="1:41" ht="15.75" thickBot="1">
      <c r="A66" s="14"/>
      <c r="B66" s="15" t="s">
        <v>63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>
        <f t="shared" si="0"/>
        <v>0</v>
      </c>
      <c r="AL66" s="9">
        <f t="shared" si="1"/>
        <v>0</v>
      </c>
      <c r="AM66" s="1"/>
      <c r="AN66" s="1"/>
      <c r="AO66" s="1"/>
    </row>
    <row r="67" spans="1:41" ht="15.75" thickBot="1">
      <c r="A67" s="14"/>
      <c r="B67" s="15" t="s">
        <v>64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>
        <v>1</v>
      </c>
      <c r="V67" s="6"/>
      <c r="W67" s="6"/>
      <c r="X67" s="6">
        <v>1</v>
      </c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>
        <f t="shared" si="0"/>
        <v>2</v>
      </c>
      <c r="AL67" s="9">
        <f t="shared" si="1"/>
        <v>8.695652173913043</v>
      </c>
      <c r="AM67" s="1"/>
      <c r="AN67" s="1"/>
      <c r="AO67" s="1"/>
    </row>
    <row r="68" spans="1:41" ht="15.75" thickBot="1">
      <c r="A68" s="14"/>
      <c r="B68" s="15" t="s">
        <v>65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>
        <f t="shared" si="0"/>
        <v>0</v>
      </c>
      <c r="AL68" s="9">
        <f t="shared" si="1"/>
        <v>0</v>
      </c>
      <c r="AM68" s="1"/>
      <c r="AN68" s="1"/>
      <c r="AO68" s="1"/>
    </row>
    <row r="69" spans="1:41" ht="15.75" thickBot="1">
      <c r="A69" s="14"/>
      <c r="B69" s="15" t="s">
        <v>66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>
        <f>SUM(C69:AJ69)</f>
        <v>0</v>
      </c>
      <c r="AL69" s="9">
        <f>AK69*100/23</f>
        <v>0</v>
      </c>
      <c r="AM69" s="1"/>
      <c r="AN69" s="1"/>
      <c r="AO69" s="1"/>
    </row>
    <row r="70" spans="1:41" ht="15.75" thickBot="1">
      <c r="A70" s="14"/>
      <c r="B70" s="15" t="s">
        <v>67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>
        <v>1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>
        <f>SUM(C70:AJ70)</f>
        <v>1</v>
      </c>
      <c r="AL70" s="9">
        <f>AK70*100/23</f>
        <v>4.3478260869565215</v>
      </c>
      <c r="AM70" s="1"/>
      <c r="AN70" s="1"/>
      <c r="AO70" s="1"/>
    </row>
    <row r="71" spans="1:41" ht="15.75" thickBot="1">
      <c r="A71" s="14"/>
      <c r="B71" s="15" t="s">
        <v>68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>
        <v>1</v>
      </c>
      <c r="S71" s="6">
        <v>1</v>
      </c>
      <c r="T71" s="6"/>
      <c r="U71" s="6"/>
      <c r="V71" s="6"/>
      <c r="W71" s="6"/>
      <c r="X71" s="6"/>
      <c r="Y71" s="6"/>
      <c r="Z71" s="6">
        <v>1</v>
      </c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>
        <f>SUM(C71:AJ71)</f>
        <v>3</v>
      </c>
      <c r="AL71" s="9">
        <f>AK71*100/23</f>
        <v>13.043478260869565</v>
      </c>
      <c r="AM71" s="1"/>
      <c r="AN71" s="1"/>
      <c r="AO71" s="1"/>
    </row>
    <row r="72" spans="1:41" ht="15.75" thickBot="1">
      <c r="A72" s="13"/>
      <c r="B72" s="17" t="s">
        <v>69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>
        <f>SUM(C72:AJ72)</f>
        <v>0</v>
      </c>
      <c r="AL72" s="9">
        <f>AK72*100/23</f>
        <v>0</v>
      </c>
      <c r="AM72" s="1"/>
      <c r="AN72" s="1"/>
      <c r="AO72" s="1"/>
    </row>
    <row r="73" spans="1:41" ht="15.75" thickBot="1">
      <c r="A73" s="14"/>
      <c r="B73" s="15" t="s">
        <v>70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>
        <v>1</v>
      </c>
      <c r="N73" s="6"/>
      <c r="O73" s="6">
        <v>1</v>
      </c>
      <c r="P73" s="6">
        <v>1</v>
      </c>
      <c r="Q73" s="6"/>
      <c r="R73" s="6"/>
      <c r="S73" s="6"/>
      <c r="T73" s="6"/>
      <c r="U73" s="6">
        <v>1</v>
      </c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>
        <f>SUM(C73:AJ73)</f>
        <v>4</v>
      </c>
      <c r="AL73" s="9">
        <f>AK73*100/23</f>
        <v>17.391304347826086</v>
      </c>
      <c r="AM73" s="1"/>
      <c r="AN73" s="1"/>
      <c r="AO73" s="1"/>
    </row>
  </sheetData>
  <mergeCells count="12">
    <mergeCell ref="A49:A53"/>
    <mergeCell ref="C2:L2"/>
    <mergeCell ref="A4:A9"/>
    <mergeCell ref="A10:A12"/>
    <mergeCell ref="A13:A15"/>
    <mergeCell ref="A16:A20"/>
    <mergeCell ref="A21:A25"/>
    <mergeCell ref="A26:A30"/>
    <mergeCell ref="A31:A33"/>
    <mergeCell ref="A34:A38"/>
    <mergeCell ref="A39:A43"/>
    <mergeCell ref="A44:A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73"/>
  <sheetViews>
    <sheetView topLeftCell="A22" workbookViewId="0">
      <selection activeCell="C3" sqref="C3:Y74"/>
    </sheetView>
  </sheetViews>
  <sheetFormatPr defaultRowHeight="15"/>
  <cols>
    <col min="1" max="1" width="51.5703125" customWidth="1"/>
    <col min="2" max="2" width="30.7109375" customWidth="1"/>
    <col min="3" max="3" width="4.85546875" customWidth="1"/>
    <col min="4" max="4" width="4.140625" customWidth="1"/>
    <col min="5" max="5" width="4.7109375" customWidth="1"/>
    <col min="6" max="6" width="4.42578125" customWidth="1"/>
    <col min="7" max="7" width="3.7109375" customWidth="1"/>
    <col min="8" max="8" width="5" customWidth="1"/>
    <col min="9" max="9" width="3.85546875" customWidth="1"/>
    <col min="10" max="10" width="3.42578125" customWidth="1"/>
    <col min="11" max="11" width="3.7109375" customWidth="1"/>
    <col min="12" max="12" width="3.85546875" customWidth="1"/>
    <col min="13" max="13" width="4.140625" customWidth="1"/>
    <col min="14" max="14" width="4.28515625" customWidth="1"/>
    <col min="15" max="15" width="3.85546875" customWidth="1"/>
    <col min="16" max="16" width="4.7109375" customWidth="1"/>
    <col min="17" max="17" width="5.140625" customWidth="1"/>
    <col min="18" max="18" width="4.5703125" customWidth="1"/>
    <col min="19" max="19" width="5.42578125" customWidth="1"/>
    <col min="20" max="20" width="4.85546875" customWidth="1"/>
    <col min="21" max="27" width="5" customWidth="1"/>
    <col min="28" max="28" width="5.140625" customWidth="1"/>
    <col min="29" max="29" width="5.5703125" customWidth="1"/>
    <col min="30" max="30" width="5.140625" customWidth="1"/>
    <col min="31" max="31" width="5" customWidth="1"/>
    <col min="32" max="32" width="6.140625" customWidth="1"/>
    <col min="33" max="33" width="6.7109375" customWidth="1"/>
    <col min="34" max="34" width="6.42578125" customWidth="1"/>
    <col min="35" max="35" width="5.140625" customWidth="1"/>
  </cols>
  <sheetData>
    <row r="2" spans="1:36">
      <c r="A2" s="1" t="s">
        <v>0</v>
      </c>
      <c r="B2" s="1" t="s">
        <v>1</v>
      </c>
      <c r="C2" s="50" t="s">
        <v>72</v>
      </c>
      <c r="D2" s="50"/>
      <c r="E2" s="50"/>
      <c r="F2" s="50"/>
      <c r="G2" s="50"/>
      <c r="H2" s="50"/>
      <c r="I2" s="50"/>
      <c r="J2" s="50"/>
      <c r="K2" s="50"/>
      <c r="L2" s="50"/>
    </row>
    <row r="3" spans="1:36">
      <c r="A3" s="1"/>
      <c r="B3" s="1" t="s">
        <v>2</v>
      </c>
      <c r="AE3" t="s">
        <v>73</v>
      </c>
    </row>
    <row r="4" spans="1:36">
      <c r="A4" s="46" t="s">
        <v>3</v>
      </c>
      <c r="B4" s="2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>
        <f>SUM(C4:AD4)</f>
        <v>0</v>
      </c>
      <c r="AF4" s="9">
        <f>AE4*100/21</f>
        <v>0</v>
      </c>
      <c r="AG4" s="1"/>
      <c r="AH4" s="1"/>
      <c r="AI4" s="1"/>
    </row>
    <row r="5" spans="1:36">
      <c r="A5" s="46"/>
      <c r="B5" s="2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>
        <f t="shared" ref="AE5:AE68" si="0">SUM(C5:AD5)</f>
        <v>0</v>
      </c>
      <c r="AF5" s="9">
        <f t="shared" ref="AF5:AF53" si="1">AE5*100/21</f>
        <v>0</v>
      </c>
      <c r="AG5" s="1"/>
      <c r="AH5" s="1"/>
      <c r="AI5" s="1"/>
    </row>
    <row r="6" spans="1:36">
      <c r="A6" s="46"/>
      <c r="B6" s="2" t="s">
        <v>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>
        <f t="shared" si="0"/>
        <v>0</v>
      </c>
      <c r="AF6" s="9">
        <f t="shared" si="1"/>
        <v>0</v>
      </c>
      <c r="AG6" s="1"/>
      <c r="AH6" s="1"/>
      <c r="AI6" s="1"/>
    </row>
    <row r="7" spans="1:36" ht="27">
      <c r="A7" s="46"/>
      <c r="B7" s="2" t="s">
        <v>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>
        <f t="shared" si="0"/>
        <v>0</v>
      </c>
      <c r="AF7" s="9">
        <f t="shared" si="1"/>
        <v>0</v>
      </c>
      <c r="AG7" s="1"/>
      <c r="AH7" s="1"/>
      <c r="AI7" s="1"/>
    </row>
    <row r="8" spans="1:36">
      <c r="A8" s="46"/>
      <c r="B8" s="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>
        <f t="shared" si="0"/>
        <v>0</v>
      </c>
      <c r="AF8" s="9">
        <f t="shared" si="1"/>
        <v>0</v>
      </c>
      <c r="AG8" s="1"/>
      <c r="AH8" s="1"/>
      <c r="AI8" s="1"/>
    </row>
    <row r="9" spans="1:36">
      <c r="A9" s="46"/>
      <c r="B9" s="2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>
        <f t="shared" si="0"/>
        <v>0</v>
      </c>
      <c r="AF9" s="9">
        <f t="shared" si="1"/>
        <v>0</v>
      </c>
      <c r="AG9" s="1"/>
      <c r="AH9" s="1"/>
      <c r="AI9" s="1"/>
    </row>
    <row r="10" spans="1:36">
      <c r="A10" s="47" t="s">
        <v>10</v>
      </c>
      <c r="B10" s="3" t="s">
        <v>11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6">
        <f t="shared" si="0"/>
        <v>0</v>
      </c>
      <c r="AF10" s="9">
        <f t="shared" si="1"/>
        <v>0</v>
      </c>
      <c r="AG10" s="4"/>
      <c r="AH10" s="4"/>
      <c r="AI10" s="4"/>
      <c r="AJ10" s="11"/>
    </row>
    <row r="11" spans="1:36">
      <c r="A11" s="47"/>
      <c r="B11" s="3" t="s">
        <v>12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6">
        <f t="shared" si="0"/>
        <v>0</v>
      </c>
      <c r="AF11" s="9">
        <f t="shared" si="1"/>
        <v>0</v>
      </c>
      <c r="AG11" s="4"/>
      <c r="AH11" s="4"/>
      <c r="AI11" s="4"/>
      <c r="AJ11" s="11"/>
    </row>
    <row r="12" spans="1:36">
      <c r="A12" s="47"/>
      <c r="B12" s="3" t="s">
        <v>13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6">
        <f t="shared" si="0"/>
        <v>0</v>
      </c>
      <c r="AF12" s="9">
        <f t="shared" si="1"/>
        <v>0</v>
      </c>
      <c r="AG12" s="4"/>
      <c r="AH12" s="4"/>
      <c r="AI12" s="4"/>
      <c r="AJ12" s="11"/>
    </row>
    <row r="13" spans="1:36">
      <c r="A13" s="46" t="s">
        <v>14</v>
      </c>
      <c r="B13" s="2" t="s">
        <v>15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>
        <f t="shared" si="0"/>
        <v>0</v>
      </c>
      <c r="AF13" s="9">
        <f t="shared" si="1"/>
        <v>0</v>
      </c>
      <c r="AG13" s="1"/>
      <c r="AH13" s="1"/>
      <c r="AI13" s="1"/>
    </row>
    <row r="14" spans="1:36" ht="27">
      <c r="A14" s="46"/>
      <c r="B14" s="2" t="s">
        <v>16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>
        <f t="shared" si="0"/>
        <v>0</v>
      </c>
      <c r="AF14" s="9">
        <f t="shared" si="1"/>
        <v>0</v>
      </c>
      <c r="AG14" s="1"/>
      <c r="AH14" s="1"/>
      <c r="AI14" s="1"/>
    </row>
    <row r="15" spans="1:36">
      <c r="A15" s="46"/>
      <c r="B15" s="2" t="s">
        <v>17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>
        <f t="shared" si="0"/>
        <v>0</v>
      </c>
      <c r="AF15" s="9">
        <f t="shared" si="1"/>
        <v>0</v>
      </c>
      <c r="AG15" s="1"/>
      <c r="AH15" s="1"/>
      <c r="AI15" s="1"/>
    </row>
    <row r="16" spans="1:36" ht="27">
      <c r="A16" s="47" t="s">
        <v>18</v>
      </c>
      <c r="B16" s="3" t="s">
        <v>19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6">
        <f t="shared" si="0"/>
        <v>0</v>
      </c>
      <c r="AF16" s="9">
        <f t="shared" si="1"/>
        <v>0</v>
      </c>
      <c r="AG16" s="4"/>
      <c r="AH16" s="4"/>
      <c r="AI16" s="4"/>
      <c r="AJ16" s="11"/>
    </row>
    <row r="17" spans="1:36" ht="40.5">
      <c r="A17" s="47"/>
      <c r="B17" s="3" t="s">
        <v>20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6">
        <f t="shared" si="0"/>
        <v>0</v>
      </c>
      <c r="AF17" s="9">
        <f t="shared" si="1"/>
        <v>0</v>
      </c>
      <c r="AG17" s="4"/>
      <c r="AH17" s="4"/>
      <c r="AI17" s="4"/>
      <c r="AJ17" s="11"/>
    </row>
    <row r="18" spans="1:36" ht="40.5">
      <c r="A18" s="47"/>
      <c r="B18" s="3" t="s">
        <v>21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6">
        <f t="shared" si="0"/>
        <v>0</v>
      </c>
      <c r="AF18" s="9">
        <f t="shared" si="1"/>
        <v>0</v>
      </c>
      <c r="AG18" s="4"/>
      <c r="AH18" s="4"/>
      <c r="AI18" s="4"/>
      <c r="AJ18" s="11"/>
    </row>
    <row r="19" spans="1:36" ht="54">
      <c r="A19" s="47"/>
      <c r="B19" s="3" t="s">
        <v>22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6">
        <f t="shared" si="0"/>
        <v>0</v>
      </c>
      <c r="AF19" s="9">
        <f t="shared" si="1"/>
        <v>0</v>
      </c>
      <c r="AG19" s="4"/>
      <c r="AH19" s="4"/>
      <c r="AI19" s="4"/>
      <c r="AJ19" s="11"/>
    </row>
    <row r="20" spans="1:36" ht="40.5">
      <c r="A20" s="47"/>
      <c r="B20" s="3" t="s">
        <v>23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6">
        <f t="shared" si="0"/>
        <v>0</v>
      </c>
      <c r="AF20" s="9">
        <f t="shared" si="1"/>
        <v>0</v>
      </c>
      <c r="AG20" s="4"/>
      <c r="AH20" s="4"/>
      <c r="AI20" s="4"/>
      <c r="AJ20" s="11"/>
    </row>
    <row r="21" spans="1:36">
      <c r="A21" s="46" t="s">
        <v>24</v>
      </c>
      <c r="B21" s="2" t="s">
        <v>25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>
        <f t="shared" si="0"/>
        <v>0</v>
      </c>
      <c r="AF21" s="9">
        <f t="shared" si="1"/>
        <v>0</v>
      </c>
      <c r="AG21" s="1"/>
      <c r="AH21" s="1"/>
      <c r="AI21" s="1"/>
    </row>
    <row r="22" spans="1:36">
      <c r="A22" s="46"/>
      <c r="B22" s="2" t="s">
        <v>26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>
        <f t="shared" si="0"/>
        <v>0</v>
      </c>
      <c r="AF22" s="9">
        <f t="shared" si="1"/>
        <v>0</v>
      </c>
      <c r="AG22" s="1"/>
      <c r="AH22" s="1"/>
      <c r="AI22" s="1"/>
    </row>
    <row r="23" spans="1:36">
      <c r="A23" s="46"/>
      <c r="B23" s="2" t="s">
        <v>27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>
        <f t="shared" si="0"/>
        <v>0</v>
      </c>
      <c r="AF23" s="9">
        <f t="shared" si="1"/>
        <v>0</v>
      </c>
      <c r="AG23" s="1"/>
      <c r="AH23" s="1"/>
      <c r="AI23" s="1"/>
    </row>
    <row r="24" spans="1:36">
      <c r="A24" s="46"/>
      <c r="B24" s="2" t="s">
        <v>28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>
        <f t="shared" si="0"/>
        <v>0</v>
      </c>
      <c r="AF24" s="9">
        <f t="shared" si="1"/>
        <v>0</v>
      </c>
      <c r="AG24" s="1"/>
      <c r="AH24" s="1"/>
      <c r="AI24" s="1"/>
    </row>
    <row r="25" spans="1:36">
      <c r="A25" s="46"/>
      <c r="B25" s="2" t="s">
        <v>29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>
        <f t="shared" si="0"/>
        <v>0</v>
      </c>
      <c r="AF25" s="9">
        <f t="shared" si="1"/>
        <v>0</v>
      </c>
      <c r="AG25" s="1"/>
      <c r="AH25" s="1"/>
      <c r="AI25" s="1"/>
    </row>
    <row r="26" spans="1:36">
      <c r="A26" s="47" t="s">
        <v>30</v>
      </c>
      <c r="B26" s="3" t="s">
        <v>25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6">
        <f t="shared" si="0"/>
        <v>0</v>
      </c>
      <c r="AF26" s="9">
        <f t="shared" si="1"/>
        <v>0</v>
      </c>
      <c r="AG26" s="4"/>
      <c r="AH26" s="4"/>
      <c r="AI26" s="4"/>
      <c r="AJ26" s="11"/>
    </row>
    <row r="27" spans="1:36">
      <c r="A27" s="47"/>
      <c r="B27" s="3" t="s">
        <v>26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6">
        <f t="shared" si="0"/>
        <v>0</v>
      </c>
      <c r="AF27" s="9">
        <f t="shared" si="1"/>
        <v>0</v>
      </c>
      <c r="AG27" s="4"/>
      <c r="AH27" s="4"/>
      <c r="AI27" s="4"/>
      <c r="AJ27" s="11"/>
    </row>
    <row r="28" spans="1:36">
      <c r="A28" s="47"/>
      <c r="B28" s="3" t="s">
        <v>27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6">
        <f t="shared" si="0"/>
        <v>0</v>
      </c>
      <c r="AF28" s="9">
        <f t="shared" si="1"/>
        <v>0</v>
      </c>
      <c r="AG28" s="4"/>
      <c r="AH28" s="4"/>
      <c r="AI28" s="4"/>
      <c r="AJ28" s="11"/>
    </row>
    <row r="29" spans="1:36">
      <c r="A29" s="47"/>
      <c r="B29" s="3" t="s">
        <v>28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6">
        <f t="shared" si="0"/>
        <v>0</v>
      </c>
      <c r="AF29" s="9">
        <f t="shared" si="1"/>
        <v>0</v>
      </c>
      <c r="AG29" s="4"/>
      <c r="AH29" s="4"/>
      <c r="AI29" s="4"/>
      <c r="AJ29" s="11"/>
    </row>
    <row r="30" spans="1:36">
      <c r="A30" s="47"/>
      <c r="B30" s="3" t="s">
        <v>29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6">
        <f t="shared" si="0"/>
        <v>0</v>
      </c>
      <c r="AF30" s="9">
        <f t="shared" si="1"/>
        <v>0</v>
      </c>
      <c r="AG30" s="4"/>
      <c r="AH30" s="4"/>
      <c r="AI30" s="4"/>
      <c r="AJ30" s="11"/>
    </row>
    <row r="31" spans="1:36">
      <c r="A31" s="46" t="s">
        <v>31</v>
      </c>
      <c r="B31" s="2" t="s">
        <v>32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>
        <f t="shared" si="0"/>
        <v>0</v>
      </c>
      <c r="AF31" s="9">
        <f t="shared" si="1"/>
        <v>0</v>
      </c>
      <c r="AG31" s="1"/>
      <c r="AH31" s="1"/>
      <c r="AI31" s="1"/>
    </row>
    <row r="32" spans="1:36">
      <c r="A32" s="46"/>
      <c r="B32" s="2" t="s">
        <v>33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>
        <f t="shared" si="0"/>
        <v>0</v>
      </c>
      <c r="AF32" s="9">
        <f t="shared" si="1"/>
        <v>0</v>
      </c>
      <c r="AG32" s="1"/>
      <c r="AH32" s="1"/>
      <c r="AI32" s="1"/>
    </row>
    <row r="33" spans="1:36">
      <c r="A33" s="46"/>
      <c r="B33" s="2" t="s">
        <v>34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>
        <f t="shared" si="0"/>
        <v>0</v>
      </c>
      <c r="AF33" s="9">
        <f t="shared" si="1"/>
        <v>0</v>
      </c>
      <c r="AG33" s="1"/>
      <c r="AH33" s="1"/>
      <c r="AI33" s="1"/>
    </row>
    <row r="34" spans="1:36" ht="27">
      <c r="A34" s="47" t="s">
        <v>35</v>
      </c>
      <c r="B34" s="3" t="s">
        <v>36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6">
        <f t="shared" si="0"/>
        <v>0</v>
      </c>
      <c r="AF34" s="9">
        <f t="shared" si="1"/>
        <v>0</v>
      </c>
      <c r="AG34" s="4"/>
      <c r="AH34" s="4"/>
      <c r="AI34" s="4"/>
      <c r="AJ34" s="11"/>
    </row>
    <row r="35" spans="1:36">
      <c r="A35" s="47"/>
      <c r="B35" s="3" t="s">
        <v>37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6">
        <f t="shared" si="0"/>
        <v>0</v>
      </c>
      <c r="AF35" s="9">
        <f t="shared" si="1"/>
        <v>0</v>
      </c>
      <c r="AG35" s="4"/>
      <c r="AH35" s="4"/>
      <c r="AI35" s="4"/>
      <c r="AJ35" s="11"/>
    </row>
    <row r="36" spans="1:36">
      <c r="A36" s="47"/>
      <c r="B36" s="3" t="s">
        <v>38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6">
        <f t="shared" si="0"/>
        <v>0</v>
      </c>
      <c r="AF36" s="9">
        <f t="shared" si="1"/>
        <v>0</v>
      </c>
      <c r="AG36" s="4"/>
      <c r="AH36" s="4"/>
      <c r="AI36" s="4"/>
      <c r="AJ36" s="11"/>
    </row>
    <row r="37" spans="1:36">
      <c r="A37" s="47"/>
      <c r="B37" s="3" t="s">
        <v>39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6">
        <f t="shared" si="0"/>
        <v>0</v>
      </c>
      <c r="AF37" s="9">
        <f t="shared" si="1"/>
        <v>0</v>
      </c>
      <c r="AG37" s="4"/>
      <c r="AH37" s="4"/>
      <c r="AI37" s="4"/>
      <c r="AJ37" s="11"/>
    </row>
    <row r="38" spans="1:36">
      <c r="A38" s="47"/>
      <c r="B38" s="3" t="s">
        <v>40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6">
        <f t="shared" si="0"/>
        <v>0</v>
      </c>
      <c r="AF38" s="9">
        <f t="shared" si="1"/>
        <v>0</v>
      </c>
      <c r="AG38" s="4"/>
      <c r="AH38" s="4"/>
      <c r="AI38" s="4"/>
      <c r="AJ38" s="11"/>
    </row>
    <row r="39" spans="1:36">
      <c r="A39" s="40" t="s">
        <v>41</v>
      </c>
      <c r="B39" s="2" t="s">
        <v>25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>
        <f t="shared" si="0"/>
        <v>0</v>
      </c>
      <c r="AF39" s="9">
        <f t="shared" si="1"/>
        <v>0</v>
      </c>
      <c r="AG39" s="1"/>
      <c r="AH39" s="1"/>
      <c r="AI39" s="1"/>
    </row>
    <row r="40" spans="1:36">
      <c r="A40" s="41"/>
      <c r="B40" s="2" t="s">
        <v>26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>
        <f t="shared" si="0"/>
        <v>0</v>
      </c>
      <c r="AF40" s="9">
        <f t="shared" si="1"/>
        <v>0</v>
      </c>
      <c r="AG40" s="1"/>
      <c r="AH40" s="1"/>
      <c r="AI40" s="1"/>
    </row>
    <row r="41" spans="1:36">
      <c r="A41" s="41"/>
      <c r="B41" s="2" t="s">
        <v>27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>
        <f t="shared" si="0"/>
        <v>0</v>
      </c>
      <c r="AF41" s="9">
        <f t="shared" si="1"/>
        <v>0</v>
      </c>
      <c r="AG41" s="1"/>
      <c r="AH41" s="1"/>
      <c r="AI41" s="1"/>
    </row>
    <row r="42" spans="1:36">
      <c r="A42" s="41"/>
      <c r="B42" s="2" t="s">
        <v>28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>
        <f t="shared" si="0"/>
        <v>0</v>
      </c>
      <c r="AF42" s="9">
        <f t="shared" si="1"/>
        <v>0</v>
      </c>
      <c r="AG42" s="1"/>
      <c r="AH42" s="1"/>
      <c r="AI42" s="1"/>
    </row>
    <row r="43" spans="1:36">
      <c r="A43" s="42"/>
      <c r="B43" s="2" t="s">
        <v>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>
        <f t="shared" si="0"/>
        <v>0</v>
      </c>
      <c r="AF43" s="9">
        <f t="shared" si="1"/>
        <v>0</v>
      </c>
      <c r="AG43" s="1"/>
      <c r="AH43" s="1"/>
      <c r="AI43" s="1"/>
    </row>
    <row r="44" spans="1:36" ht="27">
      <c r="A44" s="43" t="s">
        <v>42</v>
      </c>
      <c r="B44" s="3" t="s">
        <v>36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6">
        <f t="shared" si="0"/>
        <v>0</v>
      </c>
      <c r="AF44" s="9">
        <f t="shared" si="1"/>
        <v>0</v>
      </c>
      <c r="AG44" s="4"/>
      <c r="AH44" s="4"/>
      <c r="AI44" s="4"/>
      <c r="AJ44" s="11"/>
    </row>
    <row r="45" spans="1:36">
      <c r="A45" s="44"/>
      <c r="B45" s="3" t="s">
        <v>37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6">
        <f t="shared" si="0"/>
        <v>0</v>
      </c>
      <c r="AF45" s="9">
        <f t="shared" si="1"/>
        <v>0</v>
      </c>
      <c r="AG45" s="4"/>
      <c r="AH45" s="4"/>
      <c r="AI45" s="4"/>
      <c r="AJ45" s="11"/>
    </row>
    <row r="46" spans="1:36">
      <c r="A46" s="44"/>
      <c r="B46" s="3" t="s">
        <v>38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6">
        <f t="shared" si="0"/>
        <v>0</v>
      </c>
      <c r="AF46" s="9">
        <f t="shared" si="1"/>
        <v>0</v>
      </c>
      <c r="AG46" s="4"/>
      <c r="AH46" s="4"/>
      <c r="AI46" s="4"/>
      <c r="AJ46" s="11"/>
    </row>
    <row r="47" spans="1:36">
      <c r="A47" s="44"/>
      <c r="B47" s="3" t="s">
        <v>39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6">
        <f t="shared" si="0"/>
        <v>0</v>
      </c>
      <c r="AF47" s="9">
        <f t="shared" si="1"/>
        <v>0</v>
      </c>
      <c r="AG47" s="4"/>
      <c r="AH47" s="4"/>
      <c r="AI47" s="4"/>
      <c r="AJ47" s="11"/>
    </row>
    <row r="48" spans="1:36">
      <c r="A48" s="45"/>
      <c r="B48" s="3" t="s">
        <v>40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6">
        <f t="shared" si="0"/>
        <v>0</v>
      </c>
      <c r="AF48" s="9">
        <f t="shared" si="1"/>
        <v>0</v>
      </c>
      <c r="AG48" s="4"/>
      <c r="AH48" s="4"/>
      <c r="AI48" s="4"/>
      <c r="AJ48" s="11"/>
    </row>
    <row r="49" spans="1:35" ht="27">
      <c r="A49" s="46" t="s">
        <v>43</v>
      </c>
      <c r="B49" s="2" t="s">
        <v>44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>
        <f t="shared" si="0"/>
        <v>0</v>
      </c>
      <c r="AF49" s="9">
        <f t="shared" si="1"/>
        <v>0</v>
      </c>
      <c r="AG49" s="1"/>
      <c r="AH49" s="1"/>
      <c r="AI49" s="1"/>
    </row>
    <row r="50" spans="1:35" ht="27">
      <c r="A50" s="46"/>
      <c r="B50" s="2" t="s">
        <v>45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>
        <f t="shared" si="0"/>
        <v>0</v>
      </c>
      <c r="AF50" s="9">
        <f t="shared" si="1"/>
        <v>0</v>
      </c>
      <c r="AG50" s="1"/>
      <c r="AH50" s="1"/>
      <c r="AI50" s="1"/>
    </row>
    <row r="51" spans="1:35">
      <c r="A51" s="46"/>
      <c r="B51" s="2" t="s">
        <v>46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>
        <f t="shared" si="0"/>
        <v>0</v>
      </c>
      <c r="AF51" s="9">
        <f t="shared" si="1"/>
        <v>0</v>
      </c>
      <c r="AG51" s="1"/>
      <c r="AH51" s="1"/>
      <c r="AI51" s="1"/>
    </row>
    <row r="52" spans="1:35" ht="27">
      <c r="A52" s="46"/>
      <c r="B52" s="2" t="s">
        <v>47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>
        <f t="shared" si="0"/>
        <v>0</v>
      </c>
      <c r="AF52" s="9">
        <f t="shared" si="1"/>
        <v>0</v>
      </c>
      <c r="AG52" s="1"/>
      <c r="AH52" s="1"/>
      <c r="AI52" s="1"/>
    </row>
    <row r="53" spans="1:35" ht="27.75" thickBot="1">
      <c r="A53" s="46"/>
      <c r="B53" s="2" t="s">
        <v>48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>
        <f t="shared" si="0"/>
        <v>0</v>
      </c>
      <c r="AF53" s="9">
        <f t="shared" si="1"/>
        <v>0</v>
      </c>
      <c r="AG53" s="1"/>
      <c r="AH53" s="1"/>
      <c r="AI53" s="1"/>
    </row>
    <row r="54" spans="1:35" ht="15.75" thickBot="1">
      <c r="A54" s="12"/>
      <c r="B54" s="12" t="s">
        <v>51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6">
        <f t="shared" si="0"/>
        <v>0</v>
      </c>
    </row>
    <row r="55" spans="1:35" ht="15.75" thickBot="1">
      <c r="A55" s="13"/>
      <c r="B55" s="17" t="s">
        <v>52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>
        <f t="shared" si="0"/>
        <v>0</v>
      </c>
      <c r="AF55" s="1"/>
      <c r="AG55" s="1"/>
      <c r="AH55" s="1"/>
      <c r="AI55" s="1"/>
    </row>
    <row r="56" spans="1:35" ht="15.75" thickBot="1">
      <c r="A56" s="14"/>
      <c r="B56" s="15" t="s">
        <v>53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>
        <f t="shared" si="0"/>
        <v>0</v>
      </c>
      <c r="AF56" s="1"/>
      <c r="AG56" s="1"/>
      <c r="AH56" s="1"/>
      <c r="AI56" s="1"/>
    </row>
    <row r="57" spans="1:35" ht="15.75" thickBot="1">
      <c r="A57" s="16"/>
      <c r="B57" s="16" t="s">
        <v>54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>
        <f t="shared" si="0"/>
        <v>0</v>
      </c>
      <c r="AF57" s="1"/>
      <c r="AG57" s="1"/>
      <c r="AH57" s="1"/>
      <c r="AI57" s="1"/>
    </row>
    <row r="58" spans="1:35" ht="15.75" thickBot="1">
      <c r="A58" s="14"/>
      <c r="B58" s="15" t="s">
        <v>55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>
        <f t="shared" si="0"/>
        <v>0</v>
      </c>
      <c r="AF58" s="1"/>
      <c r="AG58" s="1"/>
      <c r="AH58" s="1"/>
      <c r="AI58" s="1"/>
    </row>
    <row r="59" spans="1:35" ht="15.75" thickBot="1">
      <c r="A59" s="14"/>
      <c r="B59" s="15" t="s">
        <v>56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>
        <f t="shared" si="0"/>
        <v>0</v>
      </c>
      <c r="AF59" s="1"/>
      <c r="AG59" s="1"/>
      <c r="AH59" s="1"/>
      <c r="AI59" s="1"/>
    </row>
    <row r="60" spans="1:35" ht="15.75" thickBot="1">
      <c r="A60" s="14"/>
      <c r="B60" s="15" t="s">
        <v>57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>
        <f t="shared" si="0"/>
        <v>0</v>
      </c>
      <c r="AF60" s="1"/>
      <c r="AG60" s="1"/>
      <c r="AH60" s="1"/>
      <c r="AI60" s="1"/>
    </row>
    <row r="61" spans="1:35" ht="15.75" thickBot="1">
      <c r="A61" s="12"/>
      <c r="B61" s="18" t="s">
        <v>58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>
        <f t="shared" si="0"/>
        <v>0</v>
      </c>
      <c r="AF61" s="1"/>
      <c r="AG61" s="1"/>
      <c r="AH61" s="1"/>
      <c r="AI61" s="1"/>
    </row>
    <row r="62" spans="1:35" ht="15.75" thickBot="1">
      <c r="A62" s="14"/>
      <c r="B62" s="15" t="s">
        <v>59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>
        <f t="shared" si="0"/>
        <v>0</v>
      </c>
      <c r="AF62" s="1"/>
      <c r="AG62" s="1"/>
      <c r="AH62" s="1"/>
      <c r="AI62" s="1"/>
    </row>
    <row r="63" spans="1:35" ht="15.75" thickBot="1">
      <c r="A63" s="14"/>
      <c r="B63" s="15" t="s">
        <v>60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>
        <f t="shared" si="0"/>
        <v>0</v>
      </c>
      <c r="AF63" s="1"/>
      <c r="AG63" s="1"/>
      <c r="AH63" s="1"/>
      <c r="AI63" s="1"/>
    </row>
    <row r="64" spans="1:35" ht="15.75" thickBot="1">
      <c r="A64" s="14"/>
      <c r="B64" s="15" t="s">
        <v>61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>
        <f t="shared" si="0"/>
        <v>0</v>
      </c>
      <c r="AF64" s="1"/>
      <c r="AG64" s="1"/>
      <c r="AH64" s="1"/>
      <c r="AI64" s="1"/>
    </row>
    <row r="65" spans="1:35" ht="15.75" thickBot="1">
      <c r="A65" s="14"/>
      <c r="B65" s="15" t="s">
        <v>62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>
        <f t="shared" si="0"/>
        <v>0</v>
      </c>
      <c r="AF65" s="1"/>
      <c r="AG65" s="1"/>
      <c r="AH65" s="1"/>
      <c r="AI65" s="1"/>
    </row>
    <row r="66" spans="1:35" ht="15.75" thickBot="1">
      <c r="A66" s="14"/>
      <c r="B66" s="15" t="s">
        <v>63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>
        <f t="shared" si="0"/>
        <v>0</v>
      </c>
      <c r="AF66" s="1"/>
      <c r="AG66" s="1"/>
      <c r="AH66" s="1"/>
      <c r="AI66" s="1"/>
    </row>
    <row r="67" spans="1:35" ht="15.75" thickBot="1">
      <c r="A67" s="14"/>
      <c r="B67" s="15" t="s">
        <v>64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>
        <f t="shared" si="0"/>
        <v>0</v>
      </c>
      <c r="AF67" s="1"/>
      <c r="AG67" s="1"/>
      <c r="AH67" s="1"/>
      <c r="AI67" s="1"/>
    </row>
    <row r="68" spans="1:35" ht="15.75" thickBot="1">
      <c r="A68" s="14"/>
      <c r="B68" s="15" t="s">
        <v>65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>
        <f t="shared" si="0"/>
        <v>0</v>
      </c>
      <c r="AF68" s="1"/>
      <c r="AG68" s="1"/>
      <c r="AH68" s="1"/>
      <c r="AI68" s="1"/>
    </row>
    <row r="69" spans="1:35" ht="15.75" thickBot="1">
      <c r="A69" s="14"/>
      <c r="B69" s="15" t="s">
        <v>66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>
        <f>SUM(C69:AD69)</f>
        <v>0</v>
      </c>
      <c r="AF69" s="1"/>
      <c r="AG69" s="1"/>
      <c r="AH69" s="1"/>
      <c r="AI69" s="1"/>
    </row>
    <row r="70" spans="1:35" ht="15.75" thickBot="1">
      <c r="A70" s="14"/>
      <c r="B70" s="15" t="s">
        <v>67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>
        <f>SUM(C70:AD70)</f>
        <v>0</v>
      </c>
      <c r="AF70" s="1"/>
      <c r="AG70" s="1"/>
      <c r="AH70" s="1"/>
      <c r="AI70" s="1"/>
    </row>
    <row r="71" spans="1:35" ht="15.75" thickBot="1">
      <c r="A71" s="14"/>
      <c r="B71" s="15" t="s">
        <v>68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>
        <f>SUM(C71:AD71)</f>
        <v>0</v>
      </c>
      <c r="AF71" s="1"/>
      <c r="AG71" s="1"/>
      <c r="AH71" s="1"/>
      <c r="AI71" s="1"/>
    </row>
    <row r="72" spans="1:35" ht="15.75" thickBot="1">
      <c r="A72" s="13"/>
      <c r="B72" s="17" t="s">
        <v>69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>
        <f>SUM(C72:AD72)</f>
        <v>0</v>
      </c>
      <c r="AF72" s="1"/>
      <c r="AG72" s="1"/>
      <c r="AH72" s="1"/>
      <c r="AI72" s="1"/>
    </row>
    <row r="73" spans="1:35" ht="15.75" thickBot="1">
      <c r="A73" s="14"/>
      <c r="B73" s="15" t="s">
        <v>70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>
        <f>SUM(C73:AD73)</f>
        <v>0</v>
      </c>
      <c r="AF73" s="1"/>
      <c r="AG73" s="1"/>
      <c r="AH73" s="1"/>
      <c r="AI73" s="1"/>
    </row>
  </sheetData>
  <mergeCells count="12">
    <mergeCell ref="A49:A53"/>
    <mergeCell ref="C2:L2"/>
    <mergeCell ref="A4:A9"/>
    <mergeCell ref="A10:A12"/>
    <mergeCell ref="A13:A15"/>
    <mergeCell ref="A16:A20"/>
    <mergeCell ref="A21:A25"/>
    <mergeCell ref="A26:A30"/>
    <mergeCell ref="A31:A33"/>
    <mergeCell ref="A34:A38"/>
    <mergeCell ref="A39:A43"/>
    <mergeCell ref="A44:A4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AW73"/>
  <sheetViews>
    <sheetView topLeftCell="C1" workbookViewId="0">
      <selection activeCell="AV4" sqref="AV4:AV73"/>
    </sheetView>
  </sheetViews>
  <sheetFormatPr defaultRowHeight="15"/>
  <cols>
    <col min="1" max="1" width="51.5703125" customWidth="1"/>
    <col min="2" max="2" width="30.7109375" customWidth="1"/>
    <col min="3" max="3" width="4.28515625" customWidth="1"/>
    <col min="4" max="4" width="3.85546875" customWidth="1"/>
    <col min="5" max="5" width="4.7109375" customWidth="1"/>
    <col min="6" max="6" width="4.42578125" customWidth="1"/>
    <col min="7" max="7" width="3.7109375" customWidth="1"/>
    <col min="8" max="8" width="5" customWidth="1"/>
    <col min="9" max="9" width="3.85546875" customWidth="1"/>
    <col min="10" max="10" width="3.42578125" customWidth="1"/>
    <col min="11" max="11" width="3.7109375" customWidth="1"/>
    <col min="12" max="12" width="3.85546875" customWidth="1"/>
    <col min="13" max="13" width="4.140625" customWidth="1"/>
    <col min="14" max="14" width="4.28515625" customWidth="1"/>
    <col min="15" max="15" width="3.85546875" customWidth="1"/>
    <col min="16" max="16" width="4.7109375" customWidth="1"/>
    <col min="17" max="17" width="5.140625" customWidth="1"/>
    <col min="18" max="18" width="4.5703125" customWidth="1"/>
    <col min="19" max="19" width="5.42578125" customWidth="1"/>
    <col min="20" max="20" width="4.85546875" customWidth="1"/>
    <col min="21" max="21" width="5" customWidth="1"/>
    <col min="22" max="22" width="5.140625" customWidth="1"/>
    <col min="23" max="23" width="5.5703125" customWidth="1"/>
    <col min="24" max="26" width="5.140625" customWidth="1"/>
    <col min="27" max="47" width="5.140625" hidden="1" customWidth="1"/>
    <col min="48" max="48" width="5.5703125" customWidth="1"/>
    <col min="49" max="49" width="9.5703125" customWidth="1"/>
  </cols>
  <sheetData>
    <row r="2" spans="1:49">
      <c r="A2" s="1" t="s">
        <v>0</v>
      </c>
      <c r="B2" s="1" t="s">
        <v>1</v>
      </c>
      <c r="C2" s="50" t="s">
        <v>79</v>
      </c>
      <c r="D2" s="50"/>
      <c r="E2" s="50"/>
      <c r="F2" s="50"/>
      <c r="G2" s="50"/>
      <c r="H2" s="50"/>
      <c r="I2" s="50"/>
      <c r="J2" s="50"/>
      <c r="K2" s="50"/>
      <c r="L2" s="50"/>
    </row>
    <row r="3" spans="1:49">
      <c r="A3" s="1"/>
      <c r="B3" s="1" t="s">
        <v>2</v>
      </c>
      <c r="AV3" t="s">
        <v>80</v>
      </c>
    </row>
    <row r="4" spans="1:49">
      <c r="A4" s="46" t="s">
        <v>3</v>
      </c>
      <c r="B4" s="2" t="s">
        <v>4</v>
      </c>
      <c r="C4" s="6">
        <v>1</v>
      </c>
      <c r="D4" s="6">
        <v>1</v>
      </c>
      <c r="E4" s="6">
        <v>1</v>
      </c>
      <c r="F4" s="6">
        <v>1</v>
      </c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6">
        <f>C4+D4+E4+F4+G4+H4+I4+K4+L4+M4+N4+O4+P4+Q4+R4+S4+T4+U4+V4+W4+X4+Y4+Z4</f>
        <v>4</v>
      </c>
      <c r="AW4" s="9">
        <f>AV4*100/9</f>
        <v>44.444444444444443</v>
      </c>
    </row>
    <row r="5" spans="1:49">
      <c r="A5" s="46"/>
      <c r="B5" s="2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6">
        <f t="shared" ref="AV5:AV68" si="0">C5+D5+E5+F5+G5+H5+I5+K5+L5+M5+N5+O5+P5+Q5+R5+S5+T5+U5+V5+W5+X5+Y5+Z5</f>
        <v>0</v>
      </c>
      <c r="AW5" s="9">
        <f t="shared" ref="AW5:AW68" si="1">AV5*100/9</f>
        <v>0</v>
      </c>
    </row>
    <row r="6" spans="1:49">
      <c r="A6" s="46"/>
      <c r="B6" s="2" t="s">
        <v>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6">
        <f t="shared" si="0"/>
        <v>0</v>
      </c>
      <c r="AW6" s="9">
        <f t="shared" si="1"/>
        <v>0</v>
      </c>
    </row>
    <row r="7" spans="1:49" ht="27">
      <c r="A7" s="46"/>
      <c r="B7" s="2" t="s">
        <v>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6">
        <f t="shared" si="0"/>
        <v>0</v>
      </c>
      <c r="AW7" s="9">
        <f t="shared" si="1"/>
        <v>0</v>
      </c>
    </row>
    <row r="8" spans="1:49">
      <c r="A8" s="46"/>
      <c r="B8" s="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6">
        <f t="shared" si="0"/>
        <v>0</v>
      </c>
      <c r="AW8" s="9">
        <f t="shared" si="1"/>
        <v>0</v>
      </c>
    </row>
    <row r="9" spans="1:49">
      <c r="A9" s="46"/>
      <c r="B9" s="2" t="s">
        <v>9</v>
      </c>
      <c r="C9" s="6"/>
      <c r="D9" s="6"/>
      <c r="E9" s="6"/>
      <c r="F9" s="6"/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6">
        <f t="shared" si="0"/>
        <v>5</v>
      </c>
      <c r="AW9" s="9">
        <f t="shared" si="1"/>
        <v>55.555555555555557</v>
      </c>
    </row>
    <row r="10" spans="1:49">
      <c r="A10" s="47" t="s">
        <v>10</v>
      </c>
      <c r="B10" s="3" t="s">
        <v>11</v>
      </c>
      <c r="C10" s="21"/>
      <c r="D10" s="21"/>
      <c r="E10" s="21"/>
      <c r="F10" s="21">
        <v>1</v>
      </c>
      <c r="G10" s="21"/>
      <c r="H10" s="21"/>
      <c r="I10" s="21">
        <v>1</v>
      </c>
      <c r="J10" s="21"/>
      <c r="K10" s="21">
        <v>1</v>
      </c>
      <c r="L10" s="21">
        <v>1</v>
      </c>
      <c r="M10" s="2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>
        <f t="shared" si="0"/>
        <v>4</v>
      </c>
      <c r="AW10" s="9">
        <f t="shared" si="1"/>
        <v>44.444444444444443</v>
      </c>
    </row>
    <row r="11" spans="1:49">
      <c r="A11" s="47"/>
      <c r="B11" s="3" t="s">
        <v>12</v>
      </c>
      <c r="C11" s="21"/>
      <c r="D11" s="21">
        <v>1</v>
      </c>
      <c r="E11" s="21">
        <v>1</v>
      </c>
      <c r="F11" s="21"/>
      <c r="G11" s="21">
        <v>1</v>
      </c>
      <c r="H11" s="21">
        <v>1</v>
      </c>
      <c r="I11" s="21"/>
      <c r="J11" s="21">
        <v>1</v>
      </c>
      <c r="K11" s="21"/>
      <c r="L11" s="21"/>
      <c r="M11" s="2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>
        <f t="shared" si="0"/>
        <v>4</v>
      </c>
      <c r="AW11" s="9">
        <f t="shared" si="1"/>
        <v>44.444444444444443</v>
      </c>
    </row>
    <row r="12" spans="1:49">
      <c r="A12" s="47"/>
      <c r="B12" s="3" t="s">
        <v>13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>
        <f t="shared" si="0"/>
        <v>0</v>
      </c>
      <c r="AW12" s="9">
        <f t="shared" si="1"/>
        <v>0</v>
      </c>
    </row>
    <row r="13" spans="1:49">
      <c r="A13" s="46" t="s">
        <v>14</v>
      </c>
      <c r="B13" s="2" t="s">
        <v>15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6">
        <f t="shared" si="0"/>
        <v>0</v>
      </c>
      <c r="AW13" s="9">
        <f t="shared" si="1"/>
        <v>0</v>
      </c>
    </row>
    <row r="14" spans="1:49" ht="27">
      <c r="A14" s="46"/>
      <c r="B14" s="2" t="s">
        <v>16</v>
      </c>
      <c r="C14" s="6"/>
      <c r="D14" s="6">
        <v>1</v>
      </c>
      <c r="E14" s="6">
        <v>1</v>
      </c>
      <c r="F14" s="6"/>
      <c r="G14" s="6">
        <v>1</v>
      </c>
      <c r="H14" s="6">
        <v>1</v>
      </c>
      <c r="I14" s="6"/>
      <c r="J14" s="6">
        <v>1</v>
      </c>
      <c r="K14" s="6"/>
      <c r="L14" s="6"/>
      <c r="M14" s="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6">
        <f t="shared" si="0"/>
        <v>4</v>
      </c>
      <c r="AW14" s="9">
        <f t="shared" si="1"/>
        <v>44.444444444444443</v>
      </c>
    </row>
    <row r="15" spans="1:49">
      <c r="A15" s="46"/>
      <c r="B15" s="2" t="s">
        <v>17</v>
      </c>
      <c r="C15" s="6">
        <v>1</v>
      </c>
      <c r="D15" s="6"/>
      <c r="E15" s="6"/>
      <c r="F15" s="6">
        <v>1</v>
      </c>
      <c r="G15" s="6"/>
      <c r="H15" s="6"/>
      <c r="I15" s="6">
        <v>1</v>
      </c>
      <c r="J15" s="6"/>
      <c r="K15" s="6">
        <v>1</v>
      </c>
      <c r="L15" s="6">
        <v>1</v>
      </c>
      <c r="M15" s="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6">
        <f t="shared" si="0"/>
        <v>5</v>
      </c>
      <c r="AW15" s="9">
        <f t="shared" si="1"/>
        <v>55.555555555555557</v>
      </c>
    </row>
    <row r="16" spans="1:49" ht="27">
      <c r="A16" s="47" t="s">
        <v>18</v>
      </c>
      <c r="B16" s="3" t="s">
        <v>19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>
        <f t="shared" si="0"/>
        <v>0</v>
      </c>
      <c r="AW16" s="9">
        <f t="shared" si="1"/>
        <v>0</v>
      </c>
    </row>
    <row r="17" spans="1:49" ht="40.5">
      <c r="A17" s="47"/>
      <c r="B17" s="3" t="s">
        <v>20</v>
      </c>
      <c r="C17" s="21">
        <v>1</v>
      </c>
      <c r="D17" s="21">
        <v>1</v>
      </c>
      <c r="E17" s="21"/>
      <c r="F17" s="21"/>
      <c r="G17" s="21">
        <v>1</v>
      </c>
      <c r="H17" s="21"/>
      <c r="I17" s="21"/>
      <c r="J17" s="21"/>
      <c r="K17" s="21"/>
      <c r="L17" s="21"/>
      <c r="M17" s="21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>
        <f t="shared" si="0"/>
        <v>3</v>
      </c>
      <c r="AW17" s="9">
        <f t="shared" si="1"/>
        <v>33.333333333333336</v>
      </c>
    </row>
    <row r="18" spans="1:49" ht="40.5">
      <c r="A18" s="47"/>
      <c r="B18" s="3" t="s">
        <v>21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>
        <f t="shared" si="0"/>
        <v>0</v>
      </c>
      <c r="AW18" s="9">
        <f t="shared" si="1"/>
        <v>0</v>
      </c>
    </row>
    <row r="19" spans="1:49" ht="54">
      <c r="A19" s="47"/>
      <c r="B19" s="3" t="s">
        <v>22</v>
      </c>
      <c r="C19" s="21"/>
      <c r="D19" s="21"/>
      <c r="E19" s="21"/>
      <c r="F19" s="21"/>
      <c r="G19" s="21"/>
      <c r="H19" s="21">
        <v>1</v>
      </c>
      <c r="I19" s="21"/>
      <c r="J19" s="21">
        <v>1</v>
      </c>
      <c r="K19" s="21">
        <v>1</v>
      </c>
      <c r="L19" s="21"/>
      <c r="M19" s="21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6">
        <f t="shared" si="0"/>
        <v>2</v>
      </c>
      <c r="AW19" s="9">
        <f t="shared" si="1"/>
        <v>22.222222222222221</v>
      </c>
    </row>
    <row r="20" spans="1:49" ht="40.5">
      <c r="A20" s="47"/>
      <c r="B20" s="3" t="s">
        <v>23</v>
      </c>
      <c r="C20" s="21"/>
      <c r="D20" s="21"/>
      <c r="E20" s="21">
        <v>1</v>
      </c>
      <c r="F20" s="21">
        <v>1</v>
      </c>
      <c r="G20" s="21"/>
      <c r="H20" s="21"/>
      <c r="I20" s="21">
        <v>1</v>
      </c>
      <c r="J20" s="21"/>
      <c r="K20" s="21"/>
      <c r="L20" s="21">
        <v>1</v>
      </c>
      <c r="M20" s="21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6">
        <f t="shared" si="0"/>
        <v>4</v>
      </c>
      <c r="AW20" s="9">
        <f t="shared" si="1"/>
        <v>44.444444444444443</v>
      </c>
    </row>
    <row r="21" spans="1:49">
      <c r="A21" s="46" t="s">
        <v>24</v>
      </c>
      <c r="B21" s="2" t="s">
        <v>25</v>
      </c>
      <c r="C21" s="6">
        <v>1</v>
      </c>
      <c r="D21" s="6"/>
      <c r="E21" s="6"/>
      <c r="F21" s="6">
        <v>1</v>
      </c>
      <c r="G21" s="6"/>
      <c r="H21" s="6"/>
      <c r="I21" s="6">
        <v>1</v>
      </c>
      <c r="J21" s="6"/>
      <c r="K21" s="6">
        <v>1</v>
      </c>
      <c r="L21" s="6"/>
      <c r="M21" s="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6">
        <f t="shared" si="0"/>
        <v>4</v>
      </c>
      <c r="AW21" s="9">
        <f t="shared" si="1"/>
        <v>44.444444444444443</v>
      </c>
    </row>
    <row r="22" spans="1:49">
      <c r="A22" s="46"/>
      <c r="B22" s="2" t="s">
        <v>26</v>
      </c>
      <c r="C22" s="6"/>
      <c r="D22" s="6">
        <v>1</v>
      </c>
      <c r="E22" s="6">
        <v>1</v>
      </c>
      <c r="F22" s="6"/>
      <c r="G22" s="6">
        <v>1</v>
      </c>
      <c r="H22" s="6">
        <v>1</v>
      </c>
      <c r="I22" s="6"/>
      <c r="J22" s="6"/>
      <c r="K22" s="6"/>
      <c r="L22" s="6">
        <v>1</v>
      </c>
      <c r="M22" s="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6">
        <f t="shared" si="0"/>
        <v>5</v>
      </c>
      <c r="AW22" s="9">
        <f t="shared" si="1"/>
        <v>55.555555555555557</v>
      </c>
    </row>
    <row r="23" spans="1:49">
      <c r="A23" s="46"/>
      <c r="B23" s="2" t="s">
        <v>27</v>
      </c>
      <c r="C23" s="6"/>
      <c r="D23" s="6"/>
      <c r="E23" s="6"/>
      <c r="F23" s="6"/>
      <c r="G23" s="6"/>
      <c r="H23" s="6"/>
      <c r="I23" s="6"/>
      <c r="J23" s="6">
        <v>1</v>
      </c>
      <c r="K23" s="6"/>
      <c r="L23" s="6"/>
      <c r="M23" s="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6">
        <f t="shared" si="0"/>
        <v>0</v>
      </c>
      <c r="AW23" s="9">
        <f t="shared" si="1"/>
        <v>0</v>
      </c>
    </row>
    <row r="24" spans="1:49">
      <c r="A24" s="46"/>
      <c r="B24" s="2" t="s">
        <v>28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6">
        <f t="shared" si="0"/>
        <v>0</v>
      </c>
      <c r="AW24" s="9">
        <f t="shared" si="1"/>
        <v>0</v>
      </c>
    </row>
    <row r="25" spans="1:49">
      <c r="A25" s="46"/>
      <c r="B25" s="2" t="s">
        <v>29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6">
        <f t="shared" si="0"/>
        <v>0</v>
      </c>
      <c r="AW25" s="9">
        <f t="shared" si="1"/>
        <v>0</v>
      </c>
    </row>
    <row r="26" spans="1:49">
      <c r="A26" s="47" t="s">
        <v>30</v>
      </c>
      <c r="B26" s="3" t="s">
        <v>25</v>
      </c>
      <c r="C26" s="21"/>
      <c r="D26" s="21"/>
      <c r="E26" s="21"/>
      <c r="F26" s="21">
        <v>1</v>
      </c>
      <c r="G26" s="21"/>
      <c r="H26" s="21"/>
      <c r="I26" s="21">
        <v>1</v>
      </c>
      <c r="J26" s="21"/>
      <c r="K26" s="21">
        <v>1</v>
      </c>
      <c r="L26" s="21"/>
      <c r="M26" s="21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6">
        <f t="shared" si="0"/>
        <v>3</v>
      </c>
      <c r="AW26" s="9">
        <f t="shared" si="1"/>
        <v>33.333333333333336</v>
      </c>
    </row>
    <row r="27" spans="1:49">
      <c r="A27" s="47"/>
      <c r="B27" s="3" t="s">
        <v>26</v>
      </c>
      <c r="C27" s="21">
        <v>1</v>
      </c>
      <c r="D27" s="21"/>
      <c r="E27" s="21">
        <v>1</v>
      </c>
      <c r="F27" s="21"/>
      <c r="G27" s="21">
        <v>1</v>
      </c>
      <c r="H27" s="21">
        <v>1</v>
      </c>
      <c r="I27" s="21"/>
      <c r="J27" s="21"/>
      <c r="K27" s="21"/>
      <c r="L27" s="21">
        <v>1</v>
      </c>
      <c r="M27" s="21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>
        <f t="shared" si="0"/>
        <v>5</v>
      </c>
      <c r="AW27" s="9">
        <f t="shared" si="1"/>
        <v>55.555555555555557</v>
      </c>
    </row>
    <row r="28" spans="1:49">
      <c r="A28" s="47"/>
      <c r="B28" s="3" t="s">
        <v>27</v>
      </c>
      <c r="C28" s="21"/>
      <c r="D28" s="21"/>
      <c r="E28" s="21"/>
      <c r="F28" s="21"/>
      <c r="G28" s="21"/>
      <c r="H28" s="21"/>
      <c r="I28" s="21"/>
      <c r="J28" s="21">
        <v>1</v>
      </c>
      <c r="K28" s="21"/>
      <c r="L28" s="21"/>
      <c r="M28" s="21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>
        <f t="shared" si="0"/>
        <v>0</v>
      </c>
      <c r="AW28" s="9">
        <f t="shared" si="1"/>
        <v>0</v>
      </c>
    </row>
    <row r="29" spans="1:49">
      <c r="A29" s="47"/>
      <c r="B29" s="3" t="s">
        <v>28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6">
        <f t="shared" si="0"/>
        <v>0</v>
      </c>
      <c r="AW29" s="9">
        <f t="shared" si="1"/>
        <v>0</v>
      </c>
    </row>
    <row r="30" spans="1:49">
      <c r="A30" s="47"/>
      <c r="B30" s="3" t="s">
        <v>29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6">
        <f t="shared" si="0"/>
        <v>0</v>
      </c>
      <c r="AW30" s="9">
        <f t="shared" si="1"/>
        <v>0</v>
      </c>
    </row>
    <row r="31" spans="1:49">
      <c r="A31" s="46" t="s">
        <v>31</v>
      </c>
      <c r="B31" s="2" t="s">
        <v>32</v>
      </c>
      <c r="C31" s="6">
        <v>1</v>
      </c>
      <c r="D31" s="6"/>
      <c r="E31" s="6">
        <v>1</v>
      </c>
      <c r="F31" s="6">
        <v>1</v>
      </c>
      <c r="G31" s="6">
        <v>1</v>
      </c>
      <c r="H31" s="6">
        <v>1</v>
      </c>
      <c r="I31" s="6">
        <v>1</v>
      </c>
      <c r="J31" s="6"/>
      <c r="K31" s="6">
        <v>1</v>
      </c>
      <c r="L31" s="6">
        <v>1</v>
      </c>
      <c r="M31" s="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6">
        <f t="shared" si="0"/>
        <v>8</v>
      </c>
      <c r="AW31" s="9">
        <f t="shared" si="1"/>
        <v>88.888888888888886</v>
      </c>
    </row>
    <row r="32" spans="1:49">
      <c r="A32" s="46"/>
      <c r="B32" s="2" t="s">
        <v>33</v>
      </c>
      <c r="C32" s="6"/>
      <c r="D32" s="6">
        <v>1</v>
      </c>
      <c r="E32" s="6"/>
      <c r="F32" s="6"/>
      <c r="G32" s="6"/>
      <c r="H32" s="6"/>
      <c r="I32" s="6"/>
      <c r="J32" s="6">
        <v>1</v>
      </c>
      <c r="K32" s="6"/>
      <c r="L32" s="6"/>
      <c r="M32" s="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6">
        <f t="shared" si="0"/>
        <v>1</v>
      </c>
      <c r="AW32" s="9">
        <f t="shared" si="1"/>
        <v>11.111111111111111</v>
      </c>
    </row>
    <row r="33" spans="1:49">
      <c r="A33" s="46"/>
      <c r="B33" s="2" t="s">
        <v>34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6">
        <f t="shared" si="0"/>
        <v>0</v>
      </c>
      <c r="AW33" s="9">
        <f t="shared" si="1"/>
        <v>0</v>
      </c>
    </row>
    <row r="34" spans="1:49" ht="27">
      <c r="A34" s="47" t="s">
        <v>35</v>
      </c>
      <c r="B34" s="3" t="s">
        <v>36</v>
      </c>
      <c r="C34" s="21"/>
      <c r="D34" s="21"/>
      <c r="E34" s="21"/>
      <c r="F34" s="21">
        <v>1</v>
      </c>
      <c r="G34" s="21"/>
      <c r="H34" s="21"/>
      <c r="I34" s="21">
        <v>1</v>
      </c>
      <c r="J34" s="21"/>
      <c r="K34" s="21">
        <v>1</v>
      </c>
      <c r="L34" s="21"/>
      <c r="M34" s="21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6">
        <f t="shared" si="0"/>
        <v>3</v>
      </c>
      <c r="AW34" s="9">
        <f t="shared" si="1"/>
        <v>33.333333333333336</v>
      </c>
    </row>
    <row r="35" spans="1:49">
      <c r="A35" s="47"/>
      <c r="B35" s="3" t="s">
        <v>37</v>
      </c>
      <c r="C35" s="21">
        <v>1</v>
      </c>
      <c r="D35" s="21"/>
      <c r="E35" s="21">
        <v>1</v>
      </c>
      <c r="F35" s="21"/>
      <c r="G35" s="21">
        <v>1</v>
      </c>
      <c r="H35" s="21">
        <v>1</v>
      </c>
      <c r="I35" s="21"/>
      <c r="J35" s="21"/>
      <c r="K35" s="21"/>
      <c r="L35" s="21">
        <v>1</v>
      </c>
      <c r="M35" s="21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6">
        <f t="shared" si="0"/>
        <v>5</v>
      </c>
      <c r="AW35" s="9">
        <f t="shared" si="1"/>
        <v>55.555555555555557</v>
      </c>
    </row>
    <row r="36" spans="1:49">
      <c r="A36" s="47"/>
      <c r="B36" s="3" t="s">
        <v>38</v>
      </c>
      <c r="C36" s="21"/>
      <c r="D36" s="21"/>
      <c r="E36" s="21"/>
      <c r="F36" s="21"/>
      <c r="G36" s="21"/>
      <c r="H36" s="21"/>
      <c r="I36" s="21"/>
      <c r="J36" s="21">
        <v>1</v>
      </c>
      <c r="K36" s="21"/>
      <c r="L36" s="21"/>
      <c r="M36" s="2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6">
        <f t="shared" si="0"/>
        <v>0</v>
      </c>
      <c r="AW36" s="9">
        <f t="shared" si="1"/>
        <v>0</v>
      </c>
    </row>
    <row r="37" spans="1:49">
      <c r="A37" s="47"/>
      <c r="B37" s="3" t="s">
        <v>39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6">
        <f t="shared" si="0"/>
        <v>0</v>
      </c>
      <c r="AW37" s="9">
        <f t="shared" si="1"/>
        <v>0</v>
      </c>
    </row>
    <row r="38" spans="1:49">
      <c r="A38" s="47"/>
      <c r="B38" s="3" t="s">
        <v>40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6">
        <f t="shared" si="0"/>
        <v>0</v>
      </c>
      <c r="AW38" s="9">
        <f t="shared" si="1"/>
        <v>0</v>
      </c>
    </row>
    <row r="39" spans="1:49">
      <c r="A39" s="40" t="s">
        <v>41</v>
      </c>
      <c r="B39" s="2" t="s">
        <v>25</v>
      </c>
      <c r="C39" s="6"/>
      <c r="D39" s="6"/>
      <c r="E39" s="6"/>
      <c r="F39" s="6">
        <v>1</v>
      </c>
      <c r="G39" s="6"/>
      <c r="H39" s="6"/>
      <c r="I39" s="6">
        <v>1</v>
      </c>
      <c r="J39" s="6"/>
      <c r="K39" s="6">
        <v>1</v>
      </c>
      <c r="L39" s="6"/>
      <c r="M39" s="6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6">
        <f t="shared" si="0"/>
        <v>3</v>
      </c>
      <c r="AW39" s="9">
        <f t="shared" si="1"/>
        <v>33.333333333333336</v>
      </c>
    </row>
    <row r="40" spans="1:49">
      <c r="A40" s="41"/>
      <c r="B40" s="2" t="s">
        <v>26</v>
      </c>
      <c r="C40" s="6">
        <v>1</v>
      </c>
      <c r="D40" s="6"/>
      <c r="E40" s="6">
        <v>1</v>
      </c>
      <c r="F40" s="6"/>
      <c r="G40" s="6">
        <v>1</v>
      </c>
      <c r="H40" s="6">
        <v>1</v>
      </c>
      <c r="I40" s="6"/>
      <c r="J40" s="6"/>
      <c r="K40" s="6"/>
      <c r="L40" s="6">
        <v>1</v>
      </c>
      <c r="M40" s="6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6">
        <f t="shared" si="0"/>
        <v>5</v>
      </c>
      <c r="AW40" s="9">
        <f t="shared" si="1"/>
        <v>55.555555555555557</v>
      </c>
    </row>
    <row r="41" spans="1:49">
      <c r="A41" s="41"/>
      <c r="B41" s="2" t="s">
        <v>27</v>
      </c>
      <c r="C41" s="6"/>
      <c r="D41" s="6">
        <v>1</v>
      </c>
      <c r="E41" s="6"/>
      <c r="F41" s="6"/>
      <c r="G41" s="6"/>
      <c r="H41" s="6"/>
      <c r="I41" s="6"/>
      <c r="J41" s="6">
        <v>1</v>
      </c>
      <c r="K41" s="6"/>
      <c r="L41" s="6"/>
      <c r="M41" s="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6">
        <f t="shared" si="0"/>
        <v>1</v>
      </c>
      <c r="AW41" s="9">
        <f t="shared" si="1"/>
        <v>11.111111111111111</v>
      </c>
    </row>
    <row r="42" spans="1:49">
      <c r="A42" s="41"/>
      <c r="B42" s="2" t="s">
        <v>28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6">
        <f t="shared" si="0"/>
        <v>0</v>
      </c>
      <c r="AW42" s="9">
        <f t="shared" si="1"/>
        <v>0</v>
      </c>
    </row>
    <row r="43" spans="1:49">
      <c r="A43" s="42"/>
      <c r="B43" s="2" t="s">
        <v>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6">
        <f t="shared" si="0"/>
        <v>0</v>
      </c>
      <c r="AW43" s="9">
        <f t="shared" si="1"/>
        <v>0</v>
      </c>
    </row>
    <row r="44" spans="1:49" ht="27">
      <c r="A44" s="43" t="s">
        <v>42</v>
      </c>
      <c r="B44" s="3" t="s">
        <v>36</v>
      </c>
      <c r="C44" s="21"/>
      <c r="D44" s="21"/>
      <c r="E44" s="21"/>
      <c r="F44" s="21">
        <v>1</v>
      </c>
      <c r="G44" s="21">
        <v>1</v>
      </c>
      <c r="H44" s="21"/>
      <c r="I44" s="21">
        <v>1</v>
      </c>
      <c r="J44" s="21"/>
      <c r="K44" s="21">
        <v>1</v>
      </c>
      <c r="L44" s="21"/>
      <c r="M44" s="21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6">
        <f t="shared" si="0"/>
        <v>4</v>
      </c>
      <c r="AW44" s="9">
        <f t="shared" si="1"/>
        <v>44.444444444444443</v>
      </c>
    </row>
    <row r="45" spans="1:49">
      <c r="A45" s="44"/>
      <c r="B45" s="3" t="s">
        <v>37</v>
      </c>
      <c r="C45" s="21">
        <v>1</v>
      </c>
      <c r="D45" s="21">
        <v>1</v>
      </c>
      <c r="E45" s="21">
        <v>1</v>
      </c>
      <c r="F45" s="21"/>
      <c r="G45" s="21"/>
      <c r="H45" s="21">
        <v>1</v>
      </c>
      <c r="I45" s="21"/>
      <c r="J45" s="21"/>
      <c r="K45" s="21"/>
      <c r="L45" s="21">
        <v>1</v>
      </c>
      <c r="M45" s="21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6">
        <f t="shared" si="0"/>
        <v>5</v>
      </c>
      <c r="AW45" s="9">
        <f t="shared" si="1"/>
        <v>55.555555555555557</v>
      </c>
    </row>
    <row r="46" spans="1:49">
      <c r="A46" s="44"/>
      <c r="B46" s="3" t="s">
        <v>38</v>
      </c>
      <c r="C46" s="21"/>
      <c r="D46" s="21"/>
      <c r="E46" s="21"/>
      <c r="F46" s="21"/>
      <c r="G46" s="21"/>
      <c r="H46" s="21"/>
      <c r="I46" s="21"/>
      <c r="J46" s="21">
        <v>1</v>
      </c>
      <c r="K46" s="21"/>
      <c r="L46" s="21"/>
      <c r="M46" s="21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6">
        <f t="shared" si="0"/>
        <v>0</v>
      </c>
      <c r="AW46" s="9">
        <f t="shared" si="1"/>
        <v>0</v>
      </c>
    </row>
    <row r="47" spans="1:49">
      <c r="A47" s="44"/>
      <c r="B47" s="3" t="s">
        <v>39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6">
        <f t="shared" si="0"/>
        <v>0</v>
      </c>
      <c r="AW47" s="9">
        <f t="shared" si="1"/>
        <v>0</v>
      </c>
    </row>
    <row r="48" spans="1:49">
      <c r="A48" s="45"/>
      <c r="B48" s="3" t="s">
        <v>40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6">
        <f t="shared" si="0"/>
        <v>0</v>
      </c>
      <c r="AW48" s="9">
        <f t="shared" si="1"/>
        <v>0</v>
      </c>
    </row>
    <row r="49" spans="1:49" ht="27">
      <c r="A49" s="46" t="s">
        <v>43</v>
      </c>
      <c r="B49" s="2" t="s">
        <v>44</v>
      </c>
      <c r="C49" s="6"/>
      <c r="D49" s="6"/>
      <c r="E49" s="6"/>
      <c r="F49" s="6">
        <v>1</v>
      </c>
      <c r="G49" s="6"/>
      <c r="H49" s="6"/>
      <c r="I49" s="6">
        <v>1</v>
      </c>
      <c r="J49" s="6"/>
      <c r="K49" s="6">
        <v>1</v>
      </c>
      <c r="L49" s="6"/>
      <c r="M49" s="6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6">
        <f t="shared" si="0"/>
        <v>3</v>
      </c>
      <c r="AW49" s="9">
        <f t="shared" si="1"/>
        <v>33.333333333333336</v>
      </c>
    </row>
    <row r="50" spans="1:49" ht="27">
      <c r="A50" s="46"/>
      <c r="B50" s="2" t="s">
        <v>45</v>
      </c>
      <c r="C50" s="6"/>
      <c r="D50" s="6">
        <v>1</v>
      </c>
      <c r="E50" s="6">
        <v>1</v>
      </c>
      <c r="F50" s="6"/>
      <c r="G50" s="6">
        <v>1</v>
      </c>
      <c r="H50" s="6">
        <v>1</v>
      </c>
      <c r="I50" s="6"/>
      <c r="J50" s="6">
        <v>1</v>
      </c>
      <c r="K50" s="6"/>
      <c r="L50" s="6">
        <v>1</v>
      </c>
      <c r="M50" s="6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6">
        <f t="shared" si="0"/>
        <v>5</v>
      </c>
      <c r="AW50" s="9">
        <f t="shared" si="1"/>
        <v>55.555555555555557</v>
      </c>
    </row>
    <row r="51" spans="1:49">
      <c r="A51" s="46"/>
      <c r="B51" s="2" t="s">
        <v>46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6">
        <f t="shared" si="0"/>
        <v>0</v>
      </c>
      <c r="AW51" s="9">
        <f t="shared" si="1"/>
        <v>0</v>
      </c>
    </row>
    <row r="52" spans="1:49" ht="27">
      <c r="A52" s="46"/>
      <c r="B52" s="2" t="s">
        <v>47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6">
        <f t="shared" si="0"/>
        <v>0</v>
      </c>
      <c r="AW52" s="9">
        <f t="shared" si="1"/>
        <v>0</v>
      </c>
    </row>
    <row r="53" spans="1:49" ht="27.75" thickBot="1">
      <c r="A53" s="46"/>
      <c r="B53" s="2" t="s">
        <v>48</v>
      </c>
      <c r="C53" s="6"/>
      <c r="D53" s="6"/>
      <c r="E53" s="6"/>
      <c r="F53" s="20"/>
      <c r="G53" s="20"/>
      <c r="H53" s="20"/>
      <c r="I53" s="20"/>
      <c r="J53" s="20"/>
      <c r="K53" s="20"/>
      <c r="L53" s="20"/>
      <c r="M53" s="20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6">
        <f t="shared" si="0"/>
        <v>0</v>
      </c>
      <c r="AW53" s="9">
        <f t="shared" si="1"/>
        <v>0</v>
      </c>
    </row>
    <row r="54" spans="1:49" ht="15.75" thickBot="1">
      <c r="A54" s="12"/>
      <c r="B54" s="12" t="s">
        <v>51</v>
      </c>
      <c r="C54" s="20"/>
      <c r="D54" s="20"/>
      <c r="E54" s="20"/>
      <c r="F54" s="19"/>
      <c r="G54" s="19"/>
      <c r="H54" s="19"/>
      <c r="I54" s="19"/>
      <c r="J54" s="19"/>
      <c r="K54" s="19"/>
      <c r="L54" s="19"/>
      <c r="M54" s="19"/>
      <c r="N54" s="5"/>
      <c r="O54" s="5"/>
      <c r="P54" s="5"/>
      <c r="Q54" s="5"/>
      <c r="R54" s="5"/>
      <c r="AV54" s="6">
        <f t="shared" si="0"/>
        <v>0</v>
      </c>
      <c r="AW54" s="9">
        <f t="shared" si="1"/>
        <v>0</v>
      </c>
    </row>
    <row r="55" spans="1:49" ht="15.75" thickBot="1">
      <c r="A55" s="13"/>
      <c r="B55" s="13" t="s">
        <v>52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6">
        <f t="shared" si="0"/>
        <v>0</v>
      </c>
      <c r="AW55" s="9">
        <f t="shared" si="1"/>
        <v>0</v>
      </c>
    </row>
    <row r="56" spans="1:49" ht="15.75" thickBot="1">
      <c r="A56" s="14"/>
      <c r="B56" s="14" t="s">
        <v>53</v>
      </c>
      <c r="C56" s="6"/>
      <c r="D56" s="6"/>
      <c r="E56" s="6"/>
      <c r="F56" s="6"/>
      <c r="G56" s="6">
        <v>1</v>
      </c>
      <c r="H56" s="6"/>
      <c r="I56" s="6"/>
      <c r="J56" s="6">
        <v>1</v>
      </c>
      <c r="K56" s="6">
        <v>1</v>
      </c>
      <c r="L56" s="6">
        <v>1</v>
      </c>
      <c r="M56" s="6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6">
        <f t="shared" si="0"/>
        <v>3</v>
      </c>
      <c r="AW56" s="9">
        <f t="shared" si="1"/>
        <v>33.333333333333336</v>
      </c>
    </row>
    <row r="57" spans="1:49" ht="15.75" thickBot="1">
      <c r="A57" s="16"/>
      <c r="B57" s="16" t="s">
        <v>54</v>
      </c>
      <c r="C57" s="6">
        <v>1</v>
      </c>
      <c r="D57" s="6">
        <v>1</v>
      </c>
      <c r="E57" s="6"/>
      <c r="F57" s="6"/>
      <c r="G57" s="6"/>
      <c r="H57" s="6"/>
      <c r="I57" s="6">
        <v>1</v>
      </c>
      <c r="J57" s="6"/>
      <c r="K57" s="6"/>
      <c r="L57" s="6"/>
      <c r="M57" s="6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6">
        <f t="shared" si="0"/>
        <v>3</v>
      </c>
      <c r="AW57" s="9">
        <f t="shared" si="1"/>
        <v>33.333333333333336</v>
      </c>
    </row>
    <row r="58" spans="1:49" ht="15.75" thickBot="1">
      <c r="A58" s="14"/>
      <c r="B58" s="14" t="s">
        <v>55</v>
      </c>
      <c r="C58" s="6"/>
      <c r="D58" s="6"/>
      <c r="E58" s="6">
        <v>1</v>
      </c>
      <c r="F58" s="6">
        <v>1</v>
      </c>
      <c r="G58" s="6"/>
      <c r="H58" s="6">
        <v>1</v>
      </c>
      <c r="I58" s="6"/>
      <c r="J58" s="6"/>
      <c r="K58" s="6"/>
      <c r="L58" s="6"/>
      <c r="M58" s="6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6">
        <f t="shared" si="0"/>
        <v>3</v>
      </c>
      <c r="AW58" s="9">
        <f t="shared" si="1"/>
        <v>33.333333333333336</v>
      </c>
    </row>
    <row r="59" spans="1:49" ht="15.75" thickBot="1">
      <c r="A59" s="14"/>
      <c r="B59" s="14" t="s">
        <v>56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6">
        <f t="shared" si="0"/>
        <v>0</v>
      </c>
      <c r="AW59" s="9">
        <f t="shared" si="1"/>
        <v>0</v>
      </c>
    </row>
    <row r="60" spans="1:49" ht="15.75" thickBot="1">
      <c r="A60" s="14"/>
      <c r="B60" s="14" t="s">
        <v>57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6">
        <f t="shared" si="0"/>
        <v>0</v>
      </c>
      <c r="AW60" s="9">
        <f t="shared" si="1"/>
        <v>0</v>
      </c>
    </row>
    <row r="61" spans="1:49" ht="15.75" thickBot="1">
      <c r="A61" s="12"/>
      <c r="B61" s="12" t="s">
        <v>58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6">
        <f t="shared" si="0"/>
        <v>0</v>
      </c>
      <c r="AW61" s="9">
        <f t="shared" si="1"/>
        <v>0</v>
      </c>
    </row>
    <row r="62" spans="1:49" ht="15.75" thickBot="1">
      <c r="A62" s="14"/>
      <c r="B62" s="14" t="s">
        <v>59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6">
        <f t="shared" si="0"/>
        <v>0</v>
      </c>
      <c r="AW62" s="9">
        <f t="shared" si="1"/>
        <v>0</v>
      </c>
    </row>
    <row r="63" spans="1:49" ht="15.75" thickBot="1">
      <c r="A63" s="14"/>
      <c r="B63" s="14" t="s">
        <v>60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6">
        <f t="shared" si="0"/>
        <v>0</v>
      </c>
      <c r="AW63" s="9">
        <f t="shared" si="1"/>
        <v>0</v>
      </c>
    </row>
    <row r="64" spans="1:49" ht="15.75" thickBot="1">
      <c r="A64" s="14"/>
      <c r="B64" s="14" t="s">
        <v>61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6">
        <f t="shared" si="0"/>
        <v>0</v>
      </c>
      <c r="AW64" s="9">
        <f t="shared" si="1"/>
        <v>0</v>
      </c>
    </row>
    <row r="65" spans="1:49" ht="15.75" thickBot="1">
      <c r="A65" s="14"/>
      <c r="B65" s="14" t="s">
        <v>62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6">
        <f t="shared" si="0"/>
        <v>0</v>
      </c>
      <c r="AW65" s="9">
        <f t="shared" si="1"/>
        <v>0</v>
      </c>
    </row>
    <row r="66" spans="1:49" ht="15.75" thickBot="1">
      <c r="A66" s="14"/>
      <c r="B66" s="14" t="s">
        <v>63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6">
        <f t="shared" si="0"/>
        <v>0</v>
      </c>
      <c r="AW66" s="9">
        <f t="shared" si="1"/>
        <v>0</v>
      </c>
    </row>
    <row r="67" spans="1:49" ht="15.75" thickBot="1">
      <c r="A67" s="14"/>
      <c r="B67" s="14" t="s">
        <v>64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6">
        <f t="shared" si="0"/>
        <v>0</v>
      </c>
      <c r="AW67" s="9">
        <f t="shared" si="1"/>
        <v>0</v>
      </c>
    </row>
    <row r="68" spans="1:49" ht="15.75" thickBot="1">
      <c r="A68" s="14"/>
      <c r="B68" s="14" t="s">
        <v>65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6">
        <f t="shared" si="0"/>
        <v>0</v>
      </c>
      <c r="AW68" s="9">
        <f t="shared" si="1"/>
        <v>0</v>
      </c>
    </row>
    <row r="69" spans="1:49" ht="15.75" thickBot="1">
      <c r="A69" s="14"/>
      <c r="B69" s="14" t="s">
        <v>66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6">
        <f>C69+D69+E69+F69+G69+H69+I69+K69+L69+M69+N69+O69+P69+Q69+R69+S69+T69+U69+V69+W69+X69+Y69+Z69</f>
        <v>0</v>
      </c>
      <c r="AW69" s="9">
        <f>AV69*100/9</f>
        <v>0</v>
      </c>
    </row>
    <row r="70" spans="1:49" ht="15.75" thickBot="1">
      <c r="A70" s="14"/>
      <c r="B70" s="14" t="s">
        <v>67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6">
        <f>C70+D70+E70+F70+G70+H70+I70+K70+L70+M70+N70+O70+P70+Q70+R70+S70+T70+U70+V70+W70+X70+Y70+Z70</f>
        <v>0</v>
      </c>
      <c r="AW70" s="9">
        <f>AV70*100/9</f>
        <v>0</v>
      </c>
    </row>
    <row r="71" spans="1:49" ht="15.75" thickBot="1">
      <c r="A71" s="14"/>
      <c r="B71" s="15" t="s">
        <v>68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V71" s="6">
        <f>C71+D71+E71+F71+G71+H71+I71+K71+L71+M71+N71+O71+P71+Q71+R71+S71+T71+U71+V71+W71+X71+Y71+Z71</f>
        <v>0</v>
      </c>
      <c r="AW71" s="9">
        <f>AV71*100/9</f>
        <v>0</v>
      </c>
    </row>
    <row r="72" spans="1:49" ht="15.75" thickBot="1">
      <c r="A72" s="13"/>
      <c r="B72" s="17" t="s">
        <v>69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V72" s="6">
        <f>C72+D72+E72+F72+G72+H72+I72+K72+L72+M72+N72+O72+P72+Q72+R72+S72+T72+U72+V72+W72+X72+Y72+Z72</f>
        <v>0</v>
      </c>
      <c r="AW72" s="9">
        <f>AV72*100/9</f>
        <v>0</v>
      </c>
    </row>
    <row r="73" spans="1:49" ht="15.75" thickBot="1">
      <c r="A73" s="14"/>
      <c r="B73" s="15" t="s">
        <v>70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V73" s="6">
        <f>C73+D73+E73+F73+G73+H73+I73+K73+L73+M73+N73+O73+P73+Q73+R73+S73+T73+U73+V73+W73+X73+Y73+Z73</f>
        <v>0</v>
      </c>
      <c r="AW73" s="9">
        <f>AV73*100/9</f>
        <v>0</v>
      </c>
    </row>
  </sheetData>
  <mergeCells count="12">
    <mergeCell ref="A49:A53"/>
    <mergeCell ref="C2:L2"/>
    <mergeCell ref="A4:A9"/>
    <mergeCell ref="A10:A12"/>
    <mergeCell ref="A13:A15"/>
    <mergeCell ref="A16:A20"/>
    <mergeCell ref="A21:A25"/>
    <mergeCell ref="A26:A30"/>
    <mergeCell ref="A31:A33"/>
    <mergeCell ref="A34:A38"/>
    <mergeCell ref="A39:A43"/>
    <mergeCell ref="A44:A48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Z73"/>
  <sheetViews>
    <sheetView topLeftCell="S1" workbookViewId="0">
      <selection activeCell="AY4" sqref="AY4"/>
    </sheetView>
  </sheetViews>
  <sheetFormatPr defaultRowHeight="15"/>
  <cols>
    <col min="1" max="1" width="15" customWidth="1"/>
    <col min="2" max="2" width="30.7109375" customWidth="1"/>
    <col min="3" max="9" width="5.140625" hidden="1" customWidth="1"/>
    <col min="10" max="49" width="5.140625" customWidth="1"/>
  </cols>
  <sheetData>
    <row r="2" spans="1:51">
      <c r="B2" s="1" t="s">
        <v>1</v>
      </c>
    </row>
    <row r="3" spans="1:51">
      <c r="B3" s="1" t="s">
        <v>2</v>
      </c>
      <c r="C3" s="28"/>
      <c r="D3" s="28"/>
      <c r="E3" s="28"/>
      <c r="F3" s="28"/>
      <c r="G3" s="28"/>
      <c r="H3" s="28"/>
      <c r="I3" s="28"/>
      <c r="J3" s="28">
        <v>9</v>
      </c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t="s">
        <v>78</v>
      </c>
    </row>
    <row r="4" spans="1:51">
      <c r="A4" s="46" t="s">
        <v>3</v>
      </c>
      <c r="B4" s="2" t="s">
        <v>4</v>
      </c>
      <c r="C4" s="2">
        <v>1</v>
      </c>
      <c r="D4" s="2"/>
      <c r="E4" s="2">
        <v>1</v>
      </c>
      <c r="F4" s="2">
        <v>1</v>
      </c>
      <c r="G4" s="2"/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1">
        <f>SUM(C4:AW4)</f>
        <v>14</v>
      </c>
      <c r="AY4" s="9">
        <f>AX4*100/16</f>
        <v>87.5</v>
      </c>
    </row>
    <row r="5" spans="1:51">
      <c r="A5" s="46"/>
      <c r="B5" s="2" t="s">
        <v>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1">
        <f t="shared" ref="AX5:AX68" si="0">SUM(C5:AW5)</f>
        <v>0</v>
      </c>
      <c r="AY5" s="9">
        <f t="shared" ref="AY5:AY68" si="1">AX5*100/16</f>
        <v>0</v>
      </c>
    </row>
    <row r="6" spans="1:51">
      <c r="A6" s="46"/>
      <c r="B6" s="2" t="s">
        <v>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1">
        <f t="shared" si="0"/>
        <v>0</v>
      </c>
      <c r="AY6" s="9">
        <f t="shared" si="1"/>
        <v>0</v>
      </c>
    </row>
    <row r="7" spans="1:51" ht="27">
      <c r="A7" s="46"/>
      <c r="B7" s="2" t="s">
        <v>7</v>
      </c>
      <c r="C7" s="2"/>
      <c r="D7" s="2"/>
      <c r="E7" s="2"/>
      <c r="F7" s="2"/>
      <c r="G7" s="2">
        <v>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1">
        <f t="shared" si="0"/>
        <v>1</v>
      </c>
      <c r="AY7" s="9">
        <f t="shared" si="1"/>
        <v>6.25</v>
      </c>
    </row>
    <row r="8" spans="1:51">
      <c r="A8" s="46"/>
      <c r="B8" s="2" t="s">
        <v>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1">
        <f t="shared" si="0"/>
        <v>0</v>
      </c>
      <c r="AY8" s="9">
        <f t="shared" si="1"/>
        <v>0</v>
      </c>
    </row>
    <row r="9" spans="1:51">
      <c r="A9" s="46"/>
      <c r="B9" s="2" t="s">
        <v>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1">
        <f t="shared" si="0"/>
        <v>0</v>
      </c>
      <c r="AY9" s="9">
        <f t="shared" si="1"/>
        <v>0</v>
      </c>
    </row>
    <row r="10" spans="1:51">
      <c r="A10" s="47" t="s">
        <v>10</v>
      </c>
      <c r="B10" s="3" t="s">
        <v>11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/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/>
      <c r="Q10" s="3"/>
      <c r="R10" s="3">
        <v>1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1">
        <f t="shared" si="0"/>
        <v>13</v>
      </c>
      <c r="AY10" s="9">
        <f t="shared" si="1"/>
        <v>81.25</v>
      </c>
    </row>
    <row r="11" spans="1:51">
      <c r="A11" s="47"/>
      <c r="B11" s="3" t="s">
        <v>12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1">
        <f t="shared" si="0"/>
        <v>0</v>
      </c>
      <c r="AY11" s="9">
        <f t="shared" si="1"/>
        <v>0</v>
      </c>
    </row>
    <row r="12" spans="1:51">
      <c r="A12" s="47"/>
      <c r="B12" s="3" t="s">
        <v>13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1">
        <f t="shared" si="0"/>
        <v>0</v>
      </c>
      <c r="AY12" s="9">
        <f t="shared" si="1"/>
        <v>0</v>
      </c>
    </row>
    <row r="13" spans="1:51">
      <c r="A13" s="46" t="s">
        <v>14</v>
      </c>
      <c r="B13" s="2" t="s">
        <v>15</v>
      </c>
      <c r="C13" s="2">
        <v>1</v>
      </c>
      <c r="D13" s="2"/>
      <c r="E13" s="2"/>
      <c r="F13" s="2">
        <v>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1">
        <f t="shared" si="0"/>
        <v>2</v>
      </c>
      <c r="AY13" s="9">
        <f t="shared" si="1"/>
        <v>12.5</v>
      </c>
    </row>
    <row r="14" spans="1:51" ht="27">
      <c r="A14" s="46"/>
      <c r="B14" s="2" t="s">
        <v>16</v>
      </c>
      <c r="C14" s="2"/>
      <c r="D14" s="2"/>
      <c r="E14" s="2"/>
      <c r="F14" s="2"/>
      <c r="G14" s="2"/>
      <c r="H14" s="2"/>
      <c r="I14" s="2"/>
      <c r="J14" s="2"/>
      <c r="K14" s="2">
        <v>1</v>
      </c>
      <c r="L14" s="2"/>
      <c r="M14" s="2"/>
      <c r="N14" s="2">
        <v>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1">
        <f t="shared" si="0"/>
        <v>2</v>
      </c>
      <c r="AY14" s="9">
        <f t="shared" si="1"/>
        <v>12.5</v>
      </c>
    </row>
    <row r="15" spans="1:51">
      <c r="A15" s="46"/>
      <c r="B15" s="2" t="s">
        <v>17</v>
      </c>
      <c r="C15" s="2"/>
      <c r="D15" s="2">
        <v>1</v>
      </c>
      <c r="E15" s="2"/>
      <c r="F15" s="2"/>
      <c r="G15" s="2">
        <v>1</v>
      </c>
      <c r="H15" s="2">
        <v>1</v>
      </c>
      <c r="I15" s="2">
        <v>1</v>
      </c>
      <c r="J15" s="2">
        <v>1</v>
      </c>
      <c r="K15" s="2"/>
      <c r="L15" s="2">
        <v>1</v>
      </c>
      <c r="M15" s="2">
        <v>1</v>
      </c>
      <c r="N15" s="2"/>
      <c r="O15" s="2">
        <v>1</v>
      </c>
      <c r="P15" s="2">
        <v>1</v>
      </c>
      <c r="Q15" s="2">
        <v>1</v>
      </c>
      <c r="R15" s="2">
        <v>1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1">
        <f t="shared" si="0"/>
        <v>11</v>
      </c>
      <c r="AY15" s="9">
        <f t="shared" si="1"/>
        <v>68.75</v>
      </c>
    </row>
    <row r="16" spans="1:51" ht="27">
      <c r="A16" s="47" t="s">
        <v>18</v>
      </c>
      <c r="B16" s="3" t="s">
        <v>19</v>
      </c>
      <c r="C16" s="3"/>
      <c r="D16" s="3"/>
      <c r="E16" s="3"/>
      <c r="F16" s="3"/>
      <c r="G16" s="3">
        <v>1</v>
      </c>
      <c r="H16" s="3"/>
      <c r="I16" s="3"/>
      <c r="J16" s="3"/>
      <c r="K16" s="3"/>
      <c r="L16" s="3"/>
      <c r="M16" s="3"/>
      <c r="N16" s="3"/>
      <c r="O16" s="3"/>
      <c r="P16" s="3"/>
      <c r="Q16" s="3">
        <v>1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1">
        <f t="shared" si="0"/>
        <v>2</v>
      </c>
      <c r="AY16" s="9">
        <f t="shared" si="1"/>
        <v>12.5</v>
      </c>
    </row>
    <row r="17" spans="1:51" ht="40.5">
      <c r="A17" s="47"/>
      <c r="B17" s="3" t="s">
        <v>20</v>
      </c>
      <c r="C17" s="3"/>
      <c r="D17" s="3"/>
      <c r="E17" s="3"/>
      <c r="F17" s="3">
        <v>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1">
        <f t="shared" si="0"/>
        <v>1</v>
      </c>
      <c r="AY17" s="9">
        <f t="shared" si="1"/>
        <v>6.25</v>
      </c>
    </row>
    <row r="18" spans="1:51" ht="40.5">
      <c r="A18" s="47"/>
      <c r="B18" s="3" t="s">
        <v>21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1">
        <f t="shared" si="0"/>
        <v>0</v>
      </c>
      <c r="AY18" s="9">
        <f t="shared" si="1"/>
        <v>0</v>
      </c>
    </row>
    <row r="19" spans="1:51" ht="54">
      <c r="A19" s="47"/>
      <c r="B19" s="3" t="s">
        <v>22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1">
        <f t="shared" si="0"/>
        <v>0</v>
      </c>
      <c r="AY19" s="9">
        <f t="shared" si="1"/>
        <v>0</v>
      </c>
    </row>
    <row r="20" spans="1:51" ht="40.5">
      <c r="A20" s="47"/>
      <c r="B20" s="3" t="s">
        <v>23</v>
      </c>
      <c r="C20" s="3">
        <v>1</v>
      </c>
      <c r="D20" s="3">
        <v>1</v>
      </c>
      <c r="E20" s="3">
        <v>1</v>
      </c>
      <c r="F20" s="3"/>
      <c r="G20" s="3"/>
      <c r="H20" s="3">
        <v>1</v>
      </c>
      <c r="I20" s="3">
        <v>1</v>
      </c>
      <c r="J20" s="3"/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3"/>
      <c r="Q20" s="3"/>
      <c r="R20" s="3">
        <v>1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1">
        <f t="shared" si="0"/>
        <v>11</v>
      </c>
      <c r="AY20" s="9">
        <f t="shared" si="1"/>
        <v>68.75</v>
      </c>
    </row>
    <row r="21" spans="1:51">
      <c r="A21" s="46" t="s">
        <v>24</v>
      </c>
      <c r="B21" s="2" t="s">
        <v>25</v>
      </c>
      <c r="C21" s="2">
        <v>1</v>
      </c>
      <c r="D21" s="2">
        <v>1</v>
      </c>
      <c r="E21" s="2"/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2"/>
      <c r="O21" s="2">
        <v>1</v>
      </c>
      <c r="P21" s="2"/>
      <c r="Q21" s="2">
        <v>1</v>
      </c>
      <c r="R21" s="2">
        <v>1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1">
        <f t="shared" si="0"/>
        <v>13</v>
      </c>
      <c r="AY21" s="9">
        <f t="shared" si="1"/>
        <v>81.25</v>
      </c>
    </row>
    <row r="22" spans="1:51">
      <c r="A22" s="46"/>
      <c r="B22" s="2" t="s">
        <v>26</v>
      </c>
      <c r="C22" s="2"/>
      <c r="D22" s="2"/>
      <c r="E22" s="2">
        <v>1</v>
      </c>
      <c r="F22" s="2"/>
      <c r="G22" s="2"/>
      <c r="H22" s="2"/>
      <c r="I22" s="2"/>
      <c r="J22" s="2"/>
      <c r="K22" s="2"/>
      <c r="L22" s="2"/>
      <c r="M22" s="2"/>
      <c r="N22" s="2">
        <v>1</v>
      </c>
      <c r="O22" s="2"/>
      <c r="P22" s="2">
        <v>1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1">
        <f t="shared" si="0"/>
        <v>3</v>
      </c>
      <c r="AY22" s="9">
        <f t="shared" si="1"/>
        <v>18.75</v>
      </c>
    </row>
    <row r="23" spans="1:51">
      <c r="A23" s="46"/>
      <c r="B23" s="2" t="s">
        <v>27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1">
        <f t="shared" si="0"/>
        <v>0</v>
      </c>
      <c r="AY23" s="9">
        <f t="shared" si="1"/>
        <v>0</v>
      </c>
    </row>
    <row r="24" spans="1:51">
      <c r="A24" s="46"/>
      <c r="B24" s="2" t="s">
        <v>28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1">
        <f t="shared" si="0"/>
        <v>0</v>
      </c>
      <c r="AY24" s="9">
        <f t="shared" si="1"/>
        <v>0</v>
      </c>
    </row>
    <row r="25" spans="1:51">
      <c r="A25" s="46"/>
      <c r="B25" s="2" t="s">
        <v>29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1">
        <f t="shared" si="0"/>
        <v>0</v>
      </c>
      <c r="AY25" s="9">
        <f t="shared" si="1"/>
        <v>0</v>
      </c>
    </row>
    <row r="26" spans="1:51">
      <c r="A26" s="47" t="s">
        <v>30</v>
      </c>
      <c r="B26" s="3" t="s">
        <v>25</v>
      </c>
      <c r="C26" s="3">
        <v>1</v>
      </c>
      <c r="D26" s="3"/>
      <c r="E26" s="3"/>
      <c r="F26" s="3"/>
      <c r="G26" s="3"/>
      <c r="H26" s="3"/>
      <c r="I26" s="3"/>
      <c r="J26" s="3">
        <v>1</v>
      </c>
      <c r="K26" s="3">
        <v>1</v>
      </c>
      <c r="L26" s="3">
        <v>1</v>
      </c>
      <c r="M26" s="3">
        <v>1</v>
      </c>
      <c r="N26" s="3"/>
      <c r="O26" s="3">
        <v>1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1">
        <f t="shared" si="0"/>
        <v>6</v>
      </c>
      <c r="AY26" s="9">
        <f t="shared" si="1"/>
        <v>37.5</v>
      </c>
    </row>
    <row r="27" spans="1:51">
      <c r="A27" s="47"/>
      <c r="B27" s="3" t="s">
        <v>26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v>1</v>
      </c>
      <c r="O27" s="3"/>
      <c r="P27" s="3">
        <v>1</v>
      </c>
      <c r="Q27" s="3">
        <v>1</v>
      </c>
      <c r="R27" s="3">
        <v>1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1">
        <f t="shared" si="0"/>
        <v>4</v>
      </c>
      <c r="AY27" s="9">
        <f t="shared" si="1"/>
        <v>25</v>
      </c>
    </row>
    <row r="28" spans="1:51">
      <c r="A28" s="47"/>
      <c r="B28" s="3" t="s">
        <v>27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1">
        <f t="shared" si="0"/>
        <v>0</v>
      </c>
      <c r="AY28" s="9">
        <f t="shared" si="1"/>
        <v>0</v>
      </c>
    </row>
    <row r="29" spans="1:51">
      <c r="A29" s="47"/>
      <c r="B29" s="3" t="s">
        <v>28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1">
        <f t="shared" si="0"/>
        <v>0</v>
      </c>
      <c r="AY29" s="9">
        <f t="shared" si="1"/>
        <v>0</v>
      </c>
    </row>
    <row r="30" spans="1:51">
      <c r="A30" s="47"/>
      <c r="B30" s="3" t="s">
        <v>29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1">
        <f t="shared" si="0"/>
        <v>0</v>
      </c>
      <c r="AY30" s="9">
        <f t="shared" si="1"/>
        <v>0</v>
      </c>
    </row>
    <row r="31" spans="1:51">
      <c r="A31" s="46" t="s">
        <v>31</v>
      </c>
      <c r="B31" s="2" t="s">
        <v>32</v>
      </c>
      <c r="C31" s="2">
        <v>1</v>
      </c>
      <c r="D31" s="2">
        <v>1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2"/>
      <c r="K31" s="2">
        <v>1</v>
      </c>
      <c r="L31" s="2">
        <v>1</v>
      </c>
      <c r="M31" s="2">
        <v>1</v>
      </c>
      <c r="N31" s="2">
        <v>1</v>
      </c>
      <c r="O31" s="2">
        <v>1</v>
      </c>
      <c r="P31" s="2">
        <v>1</v>
      </c>
      <c r="Q31" s="2">
        <v>1</v>
      </c>
      <c r="R31" s="2">
        <v>1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1">
        <f t="shared" si="0"/>
        <v>15</v>
      </c>
      <c r="AY31" s="9">
        <f t="shared" si="1"/>
        <v>93.75</v>
      </c>
    </row>
    <row r="32" spans="1:51">
      <c r="A32" s="46"/>
      <c r="B32" s="2" t="s">
        <v>33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1">
        <f t="shared" si="0"/>
        <v>0</v>
      </c>
      <c r="AY32" s="9">
        <f t="shared" si="1"/>
        <v>0</v>
      </c>
    </row>
    <row r="33" spans="1:51">
      <c r="A33" s="46"/>
      <c r="B33" s="2" t="s">
        <v>34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1">
        <f t="shared" si="0"/>
        <v>0</v>
      </c>
      <c r="AY33" s="9">
        <f t="shared" si="1"/>
        <v>0</v>
      </c>
    </row>
    <row r="34" spans="1:51" ht="27">
      <c r="A34" s="47" t="s">
        <v>35</v>
      </c>
      <c r="B34" s="3" t="s">
        <v>36</v>
      </c>
      <c r="C34" s="3">
        <v>1</v>
      </c>
      <c r="D34" s="3">
        <v>1</v>
      </c>
      <c r="E34" s="3">
        <v>1</v>
      </c>
      <c r="F34" s="3">
        <v>1</v>
      </c>
      <c r="G34" s="3"/>
      <c r="H34" s="3">
        <v>1</v>
      </c>
      <c r="I34" s="3">
        <v>1</v>
      </c>
      <c r="J34" s="3"/>
      <c r="K34" s="3">
        <v>1</v>
      </c>
      <c r="L34" s="3">
        <v>1</v>
      </c>
      <c r="M34" s="3">
        <v>1</v>
      </c>
      <c r="N34" s="3">
        <v>1</v>
      </c>
      <c r="O34" s="3">
        <v>1</v>
      </c>
      <c r="P34" s="3">
        <v>1</v>
      </c>
      <c r="Q34" s="3"/>
      <c r="R34" s="3">
        <v>1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1">
        <f t="shared" si="0"/>
        <v>13</v>
      </c>
      <c r="AY34" s="9">
        <f t="shared" si="1"/>
        <v>81.25</v>
      </c>
    </row>
    <row r="35" spans="1:51">
      <c r="A35" s="47"/>
      <c r="B35" s="3" t="s">
        <v>37</v>
      </c>
      <c r="C35" s="3"/>
      <c r="D35" s="3"/>
      <c r="E35" s="3"/>
      <c r="F35" s="3"/>
      <c r="G35" s="3">
        <v>1</v>
      </c>
      <c r="H35" s="3"/>
      <c r="I35" s="3"/>
      <c r="J35" s="3">
        <v>1</v>
      </c>
      <c r="K35" s="3"/>
      <c r="L35" s="3"/>
      <c r="M35" s="3"/>
      <c r="N35" s="3"/>
      <c r="O35" s="3"/>
      <c r="P35" s="3"/>
      <c r="Q35" s="3">
        <v>1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1">
        <f t="shared" si="0"/>
        <v>3</v>
      </c>
      <c r="AY35" s="9">
        <f t="shared" si="1"/>
        <v>18.75</v>
      </c>
    </row>
    <row r="36" spans="1:51">
      <c r="A36" s="47"/>
      <c r="B36" s="3" t="s">
        <v>38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1">
        <f t="shared" si="0"/>
        <v>0</v>
      </c>
      <c r="AY36" s="9">
        <f t="shared" si="1"/>
        <v>0</v>
      </c>
    </row>
    <row r="37" spans="1:51">
      <c r="A37" s="47"/>
      <c r="B37" s="3" t="s">
        <v>39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1">
        <f t="shared" si="0"/>
        <v>0</v>
      </c>
      <c r="AY37" s="9">
        <f t="shared" si="1"/>
        <v>0</v>
      </c>
    </row>
    <row r="38" spans="1:51">
      <c r="A38" s="47"/>
      <c r="B38" s="3" t="s">
        <v>40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1">
        <f t="shared" si="0"/>
        <v>0</v>
      </c>
      <c r="AY38" s="9">
        <f t="shared" si="1"/>
        <v>0</v>
      </c>
    </row>
    <row r="39" spans="1:51">
      <c r="A39" s="40" t="s">
        <v>41</v>
      </c>
      <c r="B39" s="2" t="s">
        <v>25</v>
      </c>
      <c r="C39" s="2">
        <v>1</v>
      </c>
      <c r="D39" s="2">
        <v>1</v>
      </c>
      <c r="E39" s="2">
        <v>1</v>
      </c>
      <c r="F39" s="2">
        <v>1</v>
      </c>
      <c r="G39" s="2"/>
      <c r="H39" s="2">
        <v>1</v>
      </c>
      <c r="I39" s="2">
        <v>1</v>
      </c>
      <c r="J39" s="2"/>
      <c r="K39" s="2">
        <v>1</v>
      </c>
      <c r="L39" s="2">
        <v>1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1">
        <f t="shared" si="0"/>
        <v>8</v>
      </c>
      <c r="AY39" s="9">
        <f t="shared" si="1"/>
        <v>50</v>
      </c>
    </row>
    <row r="40" spans="1:51">
      <c r="A40" s="41"/>
      <c r="B40" s="2" t="s">
        <v>26</v>
      </c>
      <c r="C40" s="2"/>
      <c r="D40" s="2"/>
      <c r="E40" s="2"/>
      <c r="F40" s="2"/>
      <c r="G40" s="2">
        <v>1</v>
      </c>
      <c r="H40" s="2"/>
      <c r="I40" s="2"/>
      <c r="J40" s="2">
        <v>1</v>
      </c>
      <c r="K40" s="2"/>
      <c r="L40" s="2"/>
      <c r="M40" s="2">
        <v>1</v>
      </c>
      <c r="N40" s="2">
        <v>1</v>
      </c>
      <c r="O40" s="2">
        <v>1</v>
      </c>
      <c r="P40" s="2">
        <v>1</v>
      </c>
      <c r="Q40" s="2">
        <v>1</v>
      </c>
      <c r="R40" s="2">
        <v>1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1">
        <f t="shared" si="0"/>
        <v>8</v>
      </c>
      <c r="AY40" s="9">
        <f t="shared" si="1"/>
        <v>50</v>
      </c>
    </row>
    <row r="41" spans="1:51">
      <c r="A41" s="41"/>
      <c r="B41" s="2" t="s">
        <v>27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1">
        <f t="shared" si="0"/>
        <v>0</v>
      </c>
      <c r="AY41" s="9">
        <f t="shared" si="1"/>
        <v>0</v>
      </c>
    </row>
    <row r="42" spans="1:51">
      <c r="A42" s="41"/>
      <c r="B42" s="2" t="s">
        <v>28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1">
        <f t="shared" si="0"/>
        <v>0</v>
      </c>
      <c r="AY42" s="9">
        <f t="shared" si="1"/>
        <v>0</v>
      </c>
    </row>
    <row r="43" spans="1:51">
      <c r="A43" s="42"/>
      <c r="B43" s="2" t="s">
        <v>29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1">
        <f t="shared" si="0"/>
        <v>0</v>
      </c>
      <c r="AY43" s="9">
        <f t="shared" si="1"/>
        <v>0</v>
      </c>
    </row>
    <row r="44" spans="1:51" ht="27">
      <c r="A44" s="43" t="s">
        <v>42</v>
      </c>
      <c r="B44" s="3" t="s">
        <v>36</v>
      </c>
      <c r="C44" s="3">
        <v>1</v>
      </c>
      <c r="D44" s="3">
        <v>1</v>
      </c>
      <c r="E44" s="3">
        <v>1</v>
      </c>
      <c r="F44" s="3">
        <v>1</v>
      </c>
      <c r="G44" s="3"/>
      <c r="H44" s="3">
        <v>1</v>
      </c>
      <c r="I44" s="3">
        <v>1</v>
      </c>
      <c r="J44" s="3">
        <v>1</v>
      </c>
      <c r="K44" s="3">
        <v>1</v>
      </c>
      <c r="L44" s="3">
        <v>1</v>
      </c>
      <c r="M44" s="3">
        <v>1</v>
      </c>
      <c r="N44" s="3">
        <v>1</v>
      </c>
      <c r="O44" s="3">
        <v>1</v>
      </c>
      <c r="P44" s="3"/>
      <c r="Q44" s="3"/>
      <c r="R44" s="3">
        <v>1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1">
        <f t="shared" si="0"/>
        <v>13</v>
      </c>
      <c r="AY44" s="9">
        <f t="shared" si="1"/>
        <v>81.25</v>
      </c>
    </row>
    <row r="45" spans="1:51">
      <c r="A45" s="44"/>
      <c r="B45" s="3" t="s">
        <v>37</v>
      </c>
      <c r="C45" s="3"/>
      <c r="D45" s="3"/>
      <c r="E45" s="3"/>
      <c r="F45" s="3"/>
      <c r="G45" s="3">
        <v>1</v>
      </c>
      <c r="H45" s="3"/>
      <c r="I45" s="3"/>
      <c r="J45" s="3"/>
      <c r="K45" s="3"/>
      <c r="L45" s="3"/>
      <c r="M45" s="3"/>
      <c r="N45" s="3"/>
      <c r="O45" s="3"/>
      <c r="P45" s="3">
        <v>1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1">
        <f t="shared" si="0"/>
        <v>2</v>
      </c>
      <c r="AY45" s="9">
        <f t="shared" si="1"/>
        <v>12.5</v>
      </c>
    </row>
    <row r="46" spans="1:51">
      <c r="A46" s="44"/>
      <c r="B46" s="3" t="s">
        <v>38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>
        <v>1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1">
        <f t="shared" si="0"/>
        <v>1</v>
      </c>
      <c r="AY46" s="9">
        <f t="shared" si="1"/>
        <v>6.25</v>
      </c>
    </row>
    <row r="47" spans="1:51">
      <c r="A47" s="44"/>
      <c r="B47" s="3" t="s">
        <v>39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1">
        <f t="shared" si="0"/>
        <v>0</v>
      </c>
      <c r="AY47" s="9">
        <f t="shared" si="1"/>
        <v>0</v>
      </c>
    </row>
    <row r="48" spans="1:51">
      <c r="A48" s="45"/>
      <c r="B48" s="3" t="s">
        <v>40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1">
        <f t="shared" si="0"/>
        <v>0</v>
      </c>
      <c r="AY48" s="9">
        <f t="shared" si="1"/>
        <v>0</v>
      </c>
    </row>
    <row r="49" spans="1:52" ht="27">
      <c r="A49" s="46" t="s">
        <v>43</v>
      </c>
      <c r="B49" s="2" t="s">
        <v>44</v>
      </c>
      <c r="C49" s="2"/>
      <c r="D49" s="2"/>
      <c r="E49" s="2">
        <v>1</v>
      </c>
      <c r="F49" s="2"/>
      <c r="G49" s="2">
        <v>1</v>
      </c>
      <c r="H49" s="2">
        <v>1</v>
      </c>
      <c r="I49" s="2">
        <v>1</v>
      </c>
      <c r="J49" s="2">
        <v>1</v>
      </c>
      <c r="K49" s="2">
        <v>1</v>
      </c>
      <c r="L49" s="2">
        <v>1</v>
      </c>
      <c r="M49" s="2">
        <v>1</v>
      </c>
      <c r="N49" s="2">
        <v>1</v>
      </c>
      <c r="O49" s="2">
        <v>1</v>
      </c>
      <c r="P49" s="2"/>
      <c r="Q49" s="2"/>
      <c r="R49" s="2">
        <v>1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1">
        <f t="shared" si="0"/>
        <v>11</v>
      </c>
      <c r="AY49" s="9">
        <f t="shared" si="1"/>
        <v>68.75</v>
      </c>
    </row>
    <row r="50" spans="1:52" ht="27">
      <c r="A50" s="46"/>
      <c r="B50" s="2" t="s">
        <v>45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>
        <v>1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1">
        <f t="shared" si="0"/>
        <v>1</v>
      </c>
      <c r="AY50" s="9">
        <f t="shared" si="1"/>
        <v>6.25</v>
      </c>
    </row>
    <row r="51" spans="1:52">
      <c r="A51" s="46"/>
      <c r="B51" s="2" t="s">
        <v>46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1">
        <f t="shared" si="0"/>
        <v>0</v>
      </c>
      <c r="AY51" s="9">
        <f t="shared" si="1"/>
        <v>0</v>
      </c>
    </row>
    <row r="52" spans="1:52" ht="27">
      <c r="A52" s="46"/>
      <c r="B52" s="2" t="s">
        <v>47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1">
        <f t="shared" si="0"/>
        <v>0</v>
      </c>
      <c r="AY52" s="9">
        <f t="shared" si="1"/>
        <v>0</v>
      </c>
    </row>
    <row r="53" spans="1:52" ht="27.75" thickBot="1">
      <c r="A53" s="46"/>
      <c r="B53" s="2" t="s">
        <v>48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1">
        <f t="shared" si="0"/>
        <v>0</v>
      </c>
      <c r="AY53" s="9">
        <f t="shared" si="1"/>
        <v>0</v>
      </c>
    </row>
    <row r="54" spans="1:52" ht="15.75" thickBot="1">
      <c r="B54" s="18" t="s">
        <v>51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1">
        <f t="shared" si="0"/>
        <v>0</v>
      </c>
      <c r="AY54" s="9">
        <f t="shared" si="1"/>
        <v>0</v>
      </c>
    </row>
    <row r="55" spans="1:52" ht="15.75" thickBot="1">
      <c r="B55" s="17" t="s">
        <v>52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1">
        <f t="shared" si="0"/>
        <v>0</v>
      </c>
      <c r="AY55" s="9">
        <f t="shared" si="1"/>
        <v>0</v>
      </c>
      <c r="AZ55" s="1"/>
    </row>
    <row r="56" spans="1:52" ht="15.75" thickBot="1">
      <c r="B56" s="15" t="s">
        <v>53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1">
        <f t="shared" si="0"/>
        <v>0</v>
      </c>
      <c r="AY56" s="9">
        <f t="shared" si="1"/>
        <v>0</v>
      </c>
      <c r="AZ56" s="1"/>
    </row>
    <row r="57" spans="1:52" ht="15.75" thickBot="1">
      <c r="B57" s="16" t="s">
        <v>54</v>
      </c>
      <c r="C57" s="31">
        <v>1</v>
      </c>
      <c r="D57" s="31"/>
      <c r="E57" s="31">
        <v>1</v>
      </c>
      <c r="F57" s="31"/>
      <c r="G57" s="31">
        <v>1</v>
      </c>
      <c r="H57" s="31">
        <v>1</v>
      </c>
      <c r="I57" s="31">
        <v>1</v>
      </c>
      <c r="J57" s="31"/>
      <c r="K57" s="31"/>
      <c r="L57" s="31"/>
      <c r="M57" s="31">
        <v>1</v>
      </c>
      <c r="N57" s="31">
        <v>1</v>
      </c>
      <c r="O57" s="31">
        <v>1</v>
      </c>
      <c r="P57" s="31">
        <v>1</v>
      </c>
      <c r="Q57" s="31">
        <v>1</v>
      </c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1">
        <f t="shared" si="0"/>
        <v>10</v>
      </c>
      <c r="AY57" s="9">
        <f t="shared" si="1"/>
        <v>62.5</v>
      </c>
      <c r="AZ57" s="1"/>
    </row>
    <row r="58" spans="1:52" ht="15.75" thickBot="1">
      <c r="B58" s="15" t="s">
        <v>55</v>
      </c>
      <c r="C58" s="30"/>
      <c r="D58" s="30"/>
      <c r="E58" s="30"/>
      <c r="F58" s="30"/>
      <c r="G58" s="30"/>
      <c r="H58" s="30"/>
      <c r="I58" s="30"/>
      <c r="J58" s="30">
        <v>1</v>
      </c>
      <c r="K58" s="30">
        <v>1</v>
      </c>
      <c r="L58" s="30">
        <v>1</v>
      </c>
      <c r="M58" s="30"/>
      <c r="N58" s="30"/>
      <c r="O58" s="30"/>
      <c r="P58" s="30"/>
      <c r="Q58" s="30"/>
      <c r="R58" s="30">
        <v>1</v>
      </c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1">
        <f t="shared" si="0"/>
        <v>4</v>
      </c>
      <c r="AY58" s="9">
        <f t="shared" si="1"/>
        <v>25</v>
      </c>
      <c r="AZ58" s="1"/>
    </row>
    <row r="59" spans="1:52" ht="15.75" thickBot="1">
      <c r="B59" s="15" t="s">
        <v>56</v>
      </c>
      <c r="C59" s="30"/>
      <c r="D59" s="30">
        <v>1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1">
        <f t="shared" si="0"/>
        <v>1</v>
      </c>
      <c r="AY59" s="9">
        <f t="shared" si="1"/>
        <v>6.25</v>
      </c>
      <c r="AZ59" s="1"/>
    </row>
    <row r="60" spans="1:52" ht="15.75" thickBot="1">
      <c r="B60" s="15" t="s">
        <v>57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1">
        <f t="shared" si="0"/>
        <v>0</v>
      </c>
      <c r="AY60" s="9">
        <f t="shared" si="1"/>
        <v>0</v>
      </c>
      <c r="AZ60" s="1"/>
    </row>
    <row r="61" spans="1:52" ht="15.75" thickBot="1">
      <c r="B61" s="18" t="s">
        <v>58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1">
        <f t="shared" si="0"/>
        <v>0</v>
      </c>
      <c r="AY61" s="9">
        <f t="shared" si="1"/>
        <v>0</v>
      </c>
      <c r="AZ61" s="1"/>
    </row>
    <row r="62" spans="1:52" ht="15.75" thickBot="1">
      <c r="B62" s="15" t="s">
        <v>59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1">
        <f t="shared" si="0"/>
        <v>0</v>
      </c>
      <c r="AY62" s="9">
        <f t="shared" si="1"/>
        <v>0</v>
      </c>
      <c r="AZ62" s="1"/>
    </row>
    <row r="63" spans="1:52" ht="15.75" thickBot="1">
      <c r="B63" s="15" t="s">
        <v>60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1">
        <f t="shared" si="0"/>
        <v>0</v>
      </c>
      <c r="AY63" s="9">
        <f t="shared" si="1"/>
        <v>0</v>
      </c>
      <c r="AZ63" s="1"/>
    </row>
    <row r="64" spans="1:52" ht="15.75" thickBot="1">
      <c r="B64" s="15" t="s">
        <v>61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1">
        <f t="shared" si="0"/>
        <v>0</v>
      </c>
      <c r="AY64" s="9">
        <f t="shared" si="1"/>
        <v>0</v>
      </c>
      <c r="AZ64" s="1"/>
    </row>
    <row r="65" spans="2:52" ht="15.75" thickBot="1">
      <c r="B65" s="15" t="s">
        <v>62</v>
      </c>
      <c r="C65" s="30"/>
      <c r="D65" s="30"/>
      <c r="E65" s="30"/>
      <c r="F65" s="30"/>
      <c r="G65" s="30">
        <v>1</v>
      </c>
      <c r="H65" s="30"/>
      <c r="I65" s="30"/>
      <c r="J65" s="30"/>
      <c r="K65" s="30">
        <v>1</v>
      </c>
      <c r="L65" s="30">
        <v>1</v>
      </c>
      <c r="M65" s="30"/>
      <c r="N65" s="30">
        <v>1</v>
      </c>
      <c r="O65" s="30">
        <v>1</v>
      </c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1">
        <f t="shared" si="0"/>
        <v>5</v>
      </c>
      <c r="AY65" s="9">
        <f t="shared" si="1"/>
        <v>31.25</v>
      </c>
      <c r="AZ65" s="1"/>
    </row>
    <row r="66" spans="2:52" ht="15.75" thickBot="1">
      <c r="B66" s="15" t="s">
        <v>63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1">
        <f t="shared" si="0"/>
        <v>0</v>
      </c>
      <c r="AY66" s="9">
        <f t="shared" si="1"/>
        <v>0</v>
      </c>
      <c r="AZ66" s="1"/>
    </row>
    <row r="67" spans="2:52" ht="15.75" thickBot="1">
      <c r="B67" s="15" t="s">
        <v>64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1">
        <f t="shared" si="0"/>
        <v>0</v>
      </c>
      <c r="AY67" s="9">
        <f t="shared" si="1"/>
        <v>0</v>
      </c>
      <c r="AZ67" s="1"/>
    </row>
    <row r="68" spans="2:52" ht="15.75" thickBot="1">
      <c r="B68" s="15" t="s">
        <v>65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1">
        <f t="shared" si="0"/>
        <v>0</v>
      </c>
      <c r="AY68" s="9">
        <f t="shared" si="1"/>
        <v>0</v>
      </c>
      <c r="AZ68" s="1"/>
    </row>
    <row r="69" spans="2:52" ht="15.75" thickBot="1">
      <c r="B69" s="15" t="s">
        <v>66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1">
        <f>SUM(C69:AW69)</f>
        <v>0</v>
      </c>
      <c r="AY69" s="9">
        <f>AX69*100/16</f>
        <v>0</v>
      </c>
      <c r="AZ69" s="1"/>
    </row>
    <row r="70" spans="2:52" ht="15.75" thickBot="1">
      <c r="B70" s="15" t="s">
        <v>67</v>
      </c>
      <c r="C70" s="30"/>
      <c r="D70" s="30"/>
      <c r="E70" s="30"/>
      <c r="F70" s="30"/>
      <c r="G70" s="30"/>
      <c r="H70" s="30"/>
      <c r="I70" s="30"/>
      <c r="J70" s="30">
        <v>1</v>
      </c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1">
        <f>SUM(C70:AW70)</f>
        <v>1</v>
      </c>
      <c r="AY70" s="9">
        <f>AX70*100/16</f>
        <v>6.25</v>
      </c>
      <c r="AZ70" s="1"/>
    </row>
    <row r="71" spans="2:52" ht="15.75" thickBot="1">
      <c r="B71" s="15" t="s">
        <v>68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>
        <v>1</v>
      </c>
      <c r="N71" s="30"/>
      <c r="O71" s="30"/>
      <c r="P71" s="30"/>
      <c r="Q71" s="30">
        <v>1</v>
      </c>
      <c r="R71" s="30">
        <v>1</v>
      </c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1">
        <f>SUM(C71:AW71)</f>
        <v>3</v>
      </c>
      <c r="AY71" s="9">
        <f>AX71*100/16</f>
        <v>18.75</v>
      </c>
      <c r="AZ71" s="1"/>
    </row>
    <row r="72" spans="2:52" ht="18.75" customHeight="1" thickBot="1">
      <c r="B72" s="17" t="s">
        <v>69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>
        <v>1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1">
        <f>SUM(C72:AW72)</f>
        <v>1</v>
      </c>
      <c r="AY72" s="9">
        <f>AX72*100/16</f>
        <v>6.25</v>
      </c>
      <c r="AZ72" s="1"/>
    </row>
    <row r="73" spans="2:52" ht="15.75" thickBot="1">
      <c r="B73" s="15" t="s">
        <v>70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1">
        <f>SUM(C73:AW73)</f>
        <v>0</v>
      </c>
      <c r="AY73" s="9">
        <f>AX73*100/16</f>
        <v>0</v>
      </c>
      <c r="AZ73" s="1"/>
    </row>
  </sheetData>
  <mergeCells count="11">
    <mergeCell ref="A31:A33"/>
    <mergeCell ref="A34:A38"/>
    <mergeCell ref="A39:A43"/>
    <mergeCell ref="A44:A48"/>
    <mergeCell ref="A49:A53"/>
    <mergeCell ref="A26:A30"/>
    <mergeCell ref="A4:A9"/>
    <mergeCell ref="A10:A12"/>
    <mergeCell ref="A13:A15"/>
    <mergeCell ref="A16:A20"/>
    <mergeCell ref="A21:A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AV73"/>
  <sheetViews>
    <sheetView topLeftCell="P1" workbookViewId="0">
      <selection activeCell="AK70" sqref="AK70"/>
    </sheetView>
  </sheetViews>
  <sheetFormatPr defaultRowHeight="15"/>
  <cols>
    <col min="1" max="1" width="51.5703125" customWidth="1"/>
    <col min="2" max="2" width="30.7109375" customWidth="1"/>
    <col min="3" max="3" width="4.85546875" customWidth="1"/>
    <col min="4" max="4" width="4.140625" customWidth="1"/>
    <col min="5" max="5" width="4.7109375" customWidth="1"/>
    <col min="6" max="6" width="4.42578125" customWidth="1"/>
    <col min="7" max="7" width="3.7109375" customWidth="1"/>
    <col min="8" max="8" width="5" customWidth="1"/>
    <col min="9" max="9" width="3.85546875" customWidth="1"/>
    <col min="10" max="10" width="3.42578125" customWidth="1"/>
    <col min="11" max="11" width="3.7109375" customWidth="1"/>
    <col min="12" max="12" width="3.85546875" customWidth="1"/>
    <col min="13" max="13" width="4.140625" customWidth="1"/>
    <col min="14" max="14" width="4.28515625" customWidth="1"/>
    <col min="15" max="15" width="3.85546875" customWidth="1"/>
    <col min="16" max="16" width="4.7109375" customWidth="1"/>
    <col min="17" max="17" width="5.140625" customWidth="1"/>
    <col min="18" max="18" width="4.5703125" customWidth="1"/>
    <col min="19" max="29" width="5.42578125" customWidth="1"/>
    <col min="30" max="30" width="4.85546875" customWidth="1"/>
    <col min="31" max="37" width="5" customWidth="1"/>
    <col min="38" max="38" width="5.140625" customWidth="1"/>
    <col min="39" max="39" width="5.5703125" customWidth="1"/>
    <col min="40" max="40" width="5.140625" customWidth="1"/>
    <col min="41" max="41" width="5" customWidth="1"/>
    <col min="42" max="42" width="6.140625" customWidth="1"/>
    <col min="43" max="43" width="6.7109375" customWidth="1"/>
    <col min="44" max="44" width="6.42578125" customWidth="1"/>
    <col min="45" max="45" width="5.140625" customWidth="1"/>
  </cols>
  <sheetData>
    <row r="2" spans="1:48">
      <c r="A2" s="1" t="s">
        <v>0</v>
      </c>
      <c r="B2" s="1" t="s">
        <v>1</v>
      </c>
      <c r="C2" s="50" t="s">
        <v>71</v>
      </c>
      <c r="D2" s="50"/>
      <c r="E2" s="50"/>
      <c r="F2" s="50"/>
      <c r="G2" s="50"/>
      <c r="H2" s="50"/>
      <c r="I2" s="50"/>
      <c r="J2" s="50"/>
      <c r="K2" s="50"/>
      <c r="L2" s="50"/>
    </row>
    <row r="3" spans="1:48">
      <c r="A3" s="1"/>
      <c r="B3" s="1" t="s">
        <v>2</v>
      </c>
      <c r="AO3" t="s">
        <v>80</v>
      </c>
    </row>
    <row r="4" spans="1:48">
      <c r="A4" s="46" t="s">
        <v>3</v>
      </c>
      <c r="B4" s="2" t="s">
        <v>4</v>
      </c>
      <c r="C4" s="6">
        <v>1</v>
      </c>
      <c r="D4" s="6"/>
      <c r="E4" s="6">
        <v>1</v>
      </c>
      <c r="F4" s="6">
        <v>1</v>
      </c>
      <c r="G4" s="6"/>
      <c r="H4" s="6"/>
      <c r="I4" s="6">
        <v>1</v>
      </c>
      <c r="J4" s="6"/>
      <c r="K4" s="6">
        <v>1</v>
      </c>
      <c r="L4" s="6">
        <v>1</v>
      </c>
      <c r="M4" s="6"/>
      <c r="N4" s="6"/>
      <c r="O4" s="6"/>
      <c r="P4" s="6">
        <v>1</v>
      </c>
      <c r="Q4" s="6">
        <v>1</v>
      </c>
      <c r="R4" s="6"/>
      <c r="S4" s="6">
        <v>1</v>
      </c>
      <c r="T4" s="6">
        <v>1</v>
      </c>
      <c r="U4" s="6"/>
      <c r="V4" s="6">
        <v>1</v>
      </c>
      <c r="W4" s="6">
        <v>1</v>
      </c>
      <c r="X4" s="6">
        <v>1</v>
      </c>
      <c r="Y4" s="6">
        <v>1</v>
      </c>
      <c r="Z4" s="6">
        <v>1</v>
      </c>
      <c r="AA4" s="6">
        <v>1</v>
      </c>
      <c r="AB4" s="6">
        <v>1</v>
      </c>
      <c r="AC4" s="6"/>
      <c r="AD4" s="6">
        <v>1</v>
      </c>
      <c r="AE4" s="6">
        <v>1</v>
      </c>
      <c r="AF4" s="6"/>
      <c r="AG4" s="6">
        <v>1</v>
      </c>
      <c r="AH4" s="6"/>
      <c r="AI4" s="6"/>
      <c r="AJ4" s="6"/>
      <c r="AK4" s="6"/>
      <c r="AL4" s="6"/>
      <c r="AM4" s="6"/>
      <c r="AN4" s="6"/>
      <c r="AO4" s="6">
        <f>SUM(C4:AN4)</f>
        <v>20</v>
      </c>
      <c r="AP4" s="9">
        <f>AO4*100/31</f>
        <v>64.516129032258064</v>
      </c>
      <c r="AQ4" s="1"/>
      <c r="AR4" s="1"/>
      <c r="AS4" s="1"/>
    </row>
    <row r="5" spans="1:48">
      <c r="A5" s="46"/>
      <c r="B5" s="2" t="s">
        <v>5</v>
      </c>
      <c r="C5" s="6"/>
      <c r="D5" s="6">
        <v>1</v>
      </c>
      <c r="E5" s="6"/>
      <c r="F5" s="6"/>
      <c r="G5" s="6">
        <v>1</v>
      </c>
      <c r="H5" s="6">
        <v>1</v>
      </c>
      <c r="I5" s="6"/>
      <c r="J5" s="6">
        <v>1</v>
      </c>
      <c r="K5" s="6"/>
      <c r="L5" s="6"/>
      <c r="M5" s="6">
        <v>1</v>
      </c>
      <c r="N5" s="6">
        <v>1</v>
      </c>
      <c r="O5" s="6">
        <v>1</v>
      </c>
      <c r="P5" s="6"/>
      <c r="Q5" s="6"/>
      <c r="R5" s="6">
        <v>1</v>
      </c>
      <c r="S5" s="6"/>
      <c r="T5" s="6"/>
      <c r="U5" s="6">
        <v>1</v>
      </c>
      <c r="V5" s="6"/>
      <c r="W5" s="6"/>
      <c r="X5" s="6"/>
      <c r="Y5" s="6"/>
      <c r="Z5" s="6"/>
      <c r="AA5" s="6"/>
      <c r="AB5" s="6"/>
      <c r="AC5" s="6">
        <v>1</v>
      </c>
      <c r="AD5" s="6"/>
      <c r="AE5" s="6"/>
      <c r="AF5" s="6">
        <v>1</v>
      </c>
      <c r="AG5" s="6"/>
      <c r="AH5" s="6"/>
      <c r="AI5" s="6"/>
      <c r="AJ5" s="6"/>
      <c r="AK5" s="6"/>
      <c r="AL5" s="6"/>
      <c r="AM5" s="6"/>
      <c r="AN5" s="6"/>
      <c r="AO5" s="6">
        <f t="shared" ref="AO5:AO68" si="0">SUM(C5:AN5)</f>
        <v>11</v>
      </c>
      <c r="AP5" s="9">
        <f t="shared" ref="AP5:AP68" si="1">AO5*100/31</f>
        <v>35.483870967741936</v>
      </c>
      <c r="AQ5" s="1"/>
      <c r="AR5" s="1"/>
      <c r="AS5" s="1"/>
    </row>
    <row r="6" spans="1:48">
      <c r="A6" s="46"/>
      <c r="B6" s="2" t="s">
        <v>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>
        <f t="shared" si="0"/>
        <v>0</v>
      </c>
      <c r="AP6" s="9">
        <f t="shared" si="1"/>
        <v>0</v>
      </c>
      <c r="AQ6" s="1"/>
      <c r="AR6" s="1"/>
      <c r="AS6" s="1"/>
    </row>
    <row r="7" spans="1:48" ht="27">
      <c r="A7" s="46"/>
      <c r="B7" s="2" t="s">
        <v>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>
        <f t="shared" si="0"/>
        <v>0</v>
      </c>
      <c r="AP7" s="9">
        <f t="shared" si="1"/>
        <v>0</v>
      </c>
      <c r="AQ7" s="1"/>
      <c r="AR7" s="1"/>
      <c r="AS7" s="1"/>
    </row>
    <row r="8" spans="1:48">
      <c r="A8" s="46"/>
      <c r="B8" s="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>
        <f t="shared" si="0"/>
        <v>0</v>
      </c>
      <c r="AP8" s="9">
        <f t="shared" si="1"/>
        <v>0</v>
      </c>
      <c r="AQ8" s="1"/>
      <c r="AR8" s="1"/>
      <c r="AS8" s="1"/>
    </row>
    <row r="9" spans="1:48">
      <c r="A9" s="46"/>
      <c r="B9" s="2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>
        <f t="shared" si="0"/>
        <v>0</v>
      </c>
      <c r="AP9" s="9">
        <f t="shared" si="1"/>
        <v>0</v>
      </c>
      <c r="AQ9" s="1"/>
      <c r="AR9" s="1"/>
      <c r="AS9" s="1"/>
    </row>
    <row r="10" spans="1:48">
      <c r="A10" s="47" t="s">
        <v>10</v>
      </c>
      <c r="B10" s="3" t="s">
        <v>11</v>
      </c>
      <c r="C10" s="21"/>
      <c r="D10" s="21">
        <v>1</v>
      </c>
      <c r="E10" s="21">
        <v>1</v>
      </c>
      <c r="F10" s="21">
        <v>1</v>
      </c>
      <c r="G10" s="21">
        <v>1</v>
      </c>
      <c r="H10" s="21"/>
      <c r="I10" s="21">
        <v>1</v>
      </c>
      <c r="J10" s="21"/>
      <c r="K10" s="21">
        <v>1</v>
      </c>
      <c r="L10" s="21"/>
      <c r="M10" s="21"/>
      <c r="N10" s="21"/>
      <c r="O10" s="21"/>
      <c r="P10" s="21"/>
      <c r="Q10" s="21"/>
      <c r="R10" s="21">
        <v>1</v>
      </c>
      <c r="S10" s="21">
        <v>1</v>
      </c>
      <c r="T10" s="21">
        <v>1</v>
      </c>
      <c r="U10" s="21">
        <v>1</v>
      </c>
      <c r="V10" s="21">
        <v>1</v>
      </c>
      <c r="W10" s="21">
        <v>1</v>
      </c>
      <c r="X10" s="21">
        <v>1</v>
      </c>
      <c r="Y10" s="21"/>
      <c r="Z10" s="21">
        <v>1</v>
      </c>
      <c r="AA10" s="21"/>
      <c r="AB10" s="21">
        <v>1</v>
      </c>
      <c r="AC10" s="21">
        <v>1</v>
      </c>
      <c r="AD10" s="21"/>
      <c r="AE10" s="21">
        <v>1</v>
      </c>
      <c r="AF10" s="21">
        <v>1</v>
      </c>
      <c r="AG10" s="21">
        <v>1</v>
      </c>
      <c r="AH10" s="21"/>
      <c r="AI10" s="21"/>
      <c r="AJ10" s="21"/>
      <c r="AK10" s="21"/>
      <c r="AL10" s="21"/>
      <c r="AM10" s="21"/>
      <c r="AN10" s="21"/>
      <c r="AO10" s="6">
        <f t="shared" si="0"/>
        <v>19</v>
      </c>
      <c r="AP10" s="9">
        <f t="shared" si="1"/>
        <v>61.29032258064516</v>
      </c>
      <c r="AQ10" s="4"/>
      <c r="AR10" s="4"/>
      <c r="AS10" s="4"/>
      <c r="AT10" s="11"/>
      <c r="AU10" s="11"/>
      <c r="AV10" s="11"/>
    </row>
    <row r="11" spans="1:48">
      <c r="A11" s="47"/>
      <c r="B11" s="3" t="s">
        <v>12</v>
      </c>
      <c r="C11" s="21">
        <v>1</v>
      </c>
      <c r="D11" s="21"/>
      <c r="E11" s="21"/>
      <c r="F11" s="21"/>
      <c r="G11" s="21"/>
      <c r="H11" s="21">
        <v>1</v>
      </c>
      <c r="I11" s="21"/>
      <c r="J11" s="21">
        <v>1</v>
      </c>
      <c r="K11" s="21"/>
      <c r="L11" s="21">
        <v>1</v>
      </c>
      <c r="M11" s="21"/>
      <c r="N11" s="21">
        <v>1</v>
      </c>
      <c r="O11" s="21">
        <v>1</v>
      </c>
      <c r="P11" s="21">
        <v>1</v>
      </c>
      <c r="Q11" s="21">
        <v>1</v>
      </c>
      <c r="R11" s="21"/>
      <c r="S11" s="21"/>
      <c r="T11" s="21"/>
      <c r="U11" s="21"/>
      <c r="V11" s="21"/>
      <c r="W11" s="21"/>
      <c r="X11" s="21"/>
      <c r="Y11" s="21">
        <v>1</v>
      </c>
      <c r="Z11" s="21"/>
      <c r="AA11" s="21">
        <v>1</v>
      </c>
      <c r="AB11" s="21"/>
      <c r="AC11" s="21"/>
      <c r="AD11" s="21">
        <v>1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6">
        <f t="shared" si="0"/>
        <v>11</v>
      </c>
      <c r="AP11" s="9">
        <f t="shared" si="1"/>
        <v>35.483870967741936</v>
      </c>
      <c r="AQ11" s="4"/>
      <c r="AR11" s="4"/>
      <c r="AS11" s="4"/>
      <c r="AT11" s="11"/>
      <c r="AU11" s="11"/>
      <c r="AV11" s="11"/>
    </row>
    <row r="12" spans="1:48">
      <c r="A12" s="47"/>
      <c r="B12" s="3" t="s">
        <v>13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>
        <v>1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6">
        <f t="shared" si="0"/>
        <v>1</v>
      </c>
      <c r="AP12" s="9">
        <f t="shared" si="1"/>
        <v>3.225806451612903</v>
      </c>
      <c r="AQ12" s="4"/>
      <c r="AR12" s="4"/>
      <c r="AS12" s="4"/>
      <c r="AT12" s="11"/>
      <c r="AU12" s="11"/>
      <c r="AV12" s="11"/>
    </row>
    <row r="13" spans="1:48">
      <c r="A13" s="46" t="s">
        <v>14</v>
      </c>
      <c r="B13" s="2" t="s">
        <v>15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>
        <v>1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>
        <f t="shared" si="0"/>
        <v>1</v>
      </c>
      <c r="AP13" s="9">
        <f t="shared" si="1"/>
        <v>3.225806451612903</v>
      </c>
      <c r="AQ13" s="1"/>
      <c r="AR13" s="1"/>
      <c r="AS13" s="1"/>
    </row>
    <row r="14" spans="1:48" ht="27">
      <c r="A14" s="46"/>
      <c r="B14" s="2" t="s">
        <v>16</v>
      </c>
      <c r="C14" s="6">
        <v>1</v>
      </c>
      <c r="D14" s="6"/>
      <c r="E14" s="6"/>
      <c r="F14" s="6">
        <v>1</v>
      </c>
      <c r="G14" s="6"/>
      <c r="H14" s="6"/>
      <c r="I14" s="6">
        <v>1</v>
      </c>
      <c r="J14" s="6">
        <v>1</v>
      </c>
      <c r="K14" s="6"/>
      <c r="L14" s="6"/>
      <c r="M14" s="6"/>
      <c r="N14" s="6">
        <v>1</v>
      </c>
      <c r="O14" s="6">
        <v>1</v>
      </c>
      <c r="P14" s="6">
        <v>1</v>
      </c>
      <c r="Q14" s="6">
        <v>1</v>
      </c>
      <c r="R14" s="6"/>
      <c r="S14" s="6"/>
      <c r="T14" s="6"/>
      <c r="U14" s="6"/>
      <c r="V14" s="6">
        <v>1</v>
      </c>
      <c r="W14" s="6"/>
      <c r="X14" s="6">
        <v>1</v>
      </c>
      <c r="Y14" s="6">
        <v>1</v>
      </c>
      <c r="Z14" s="6"/>
      <c r="AA14" s="6"/>
      <c r="AB14" s="6"/>
      <c r="AC14" s="6">
        <v>1</v>
      </c>
      <c r="AD14" s="6">
        <v>1</v>
      </c>
      <c r="AE14" s="6"/>
      <c r="AF14" s="6"/>
      <c r="AG14" s="6">
        <v>1</v>
      </c>
      <c r="AH14" s="6"/>
      <c r="AI14" s="6"/>
      <c r="AJ14" s="6"/>
      <c r="AK14" s="6"/>
      <c r="AL14" s="6"/>
      <c r="AM14" s="6"/>
      <c r="AN14" s="6"/>
      <c r="AO14" s="6">
        <f t="shared" si="0"/>
        <v>14</v>
      </c>
      <c r="AP14" s="9">
        <f t="shared" si="1"/>
        <v>45.161290322580648</v>
      </c>
      <c r="AQ14" s="1"/>
      <c r="AR14" s="1"/>
      <c r="AS14" s="1"/>
    </row>
    <row r="15" spans="1:48">
      <c r="A15" s="46"/>
      <c r="B15" s="2" t="s">
        <v>17</v>
      </c>
      <c r="C15" s="6"/>
      <c r="D15" s="6">
        <v>1</v>
      </c>
      <c r="E15" s="6"/>
      <c r="F15" s="6"/>
      <c r="G15" s="6">
        <v>1</v>
      </c>
      <c r="H15" s="6">
        <v>1</v>
      </c>
      <c r="I15" s="6"/>
      <c r="J15" s="6"/>
      <c r="K15" s="6"/>
      <c r="L15" s="6">
        <v>1</v>
      </c>
      <c r="M15" s="6">
        <v>1</v>
      </c>
      <c r="N15" s="6"/>
      <c r="O15" s="6"/>
      <c r="P15" s="6"/>
      <c r="Q15" s="6"/>
      <c r="R15" s="6">
        <v>1</v>
      </c>
      <c r="S15" s="6"/>
      <c r="T15" s="6">
        <v>1</v>
      </c>
      <c r="U15" s="6">
        <v>1</v>
      </c>
      <c r="V15" s="6"/>
      <c r="W15" s="6">
        <v>1</v>
      </c>
      <c r="X15" s="6"/>
      <c r="Y15" s="6"/>
      <c r="Z15" s="6">
        <v>1</v>
      </c>
      <c r="AA15" s="6">
        <v>1</v>
      </c>
      <c r="AB15" s="6">
        <v>1</v>
      </c>
      <c r="AC15" s="6"/>
      <c r="AD15" s="6"/>
      <c r="AE15" s="6">
        <v>1</v>
      </c>
      <c r="AF15" s="6">
        <v>1</v>
      </c>
      <c r="AG15" s="6"/>
      <c r="AH15" s="6"/>
      <c r="AI15" s="6"/>
      <c r="AJ15" s="6"/>
      <c r="AK15" s="6"/>
      <c r="AL15" s="6"/>
      <c r="AM15" s="6"/>
      <c r="AN15" s="6"/>
      <c r="AO15" s="6">
        <f t="shared" si="0"/>
        <v>14</v>
      </c>
      <c r="AP15" s="9">
        <f t="shared" si="1"/>
        <v>45.161290322580648</v>
      </c>
      <c r="AQ15" s="1"/>
      <c r="AR15" s="1"/>
      <c r="AS15" s="1"/>
    </row>
    <row r="16" spans="1:48" ht="27">
      <c r="A16" s="47" t="s">
        <v>18</v>
      </c>
      <c r="B16" s="3" t="s">
        <v>19</v>
      </c>
      <c r="C16" s="21"/>
      <c r="D16" s="21"/>
      <c r="E16" s="21">
        <v>1</v>
      </c>
      <c r="F16" s="21"/>
      <c r="G16" s="21"/>
      <c r="H16" s="21">
        <v>1</v>
      </c>
      <c r="I16" s="21"/>
      <c r="J16" s="21">
        <v>1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>
        <v>1</v>
      </c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6">
        <f t="shared" si="0"/>
        <v>4</v>
      </c>
      <c r="AP16" s="9">
        <f t="shared" si="1"/>
        <v>12.903225806451612</v>
      </c>
      <c r="AQ16" s="4"/>
      <c r="AR16" s="4"/>
      <c r="AS16" s="4"/>
      <c r="AT16" s="11"/>
      <c r="AU16" s="11"/>
      <c r="AV16" s="11"/>
    </row>
    <row r="17" spans="1:48" ht="40.5">
      <c r="A17" s="47"/>
      <c r="B17" s="3" t="s">
        <v>20</v>
      </c>
      <c r="C17" s="21"/>
      <c r="D17" s="21">
        <v>1</v>
      </c>
      <c r="E17" s="21"/>
      <c r="F17" s="21">
        <v>1</v>
      </c>
      <c r="G17" s="21">
        <v>1</v>
      </c>
      <c r="H17" s="21"/>
      <c r="I17" s="21"/>
      <c r="J17" s="21"/>
      <c r="K17" s="21">
        <v>1</v>
      </c>
      <c r="L17" s="21"/>
      <c r="M17" s="21"/>
      <c r="N17" s="21"/>
      <c r="O17" s="21"/>
      <c r="P17" s="21">
        <v>1</v>
      </c>
      <c r="Q17" s="21">
        <v>1</v>
      </c>
      <c r="R17" s="21"/>
      <c r="S17" s="21"/>
      <c r="T17" s="21"/>
      <c r="U17" s="21"/>
      <c r="V17" s="21">
        <v>1</v>
      </c>
      <c r="W17" s="21"/>
      <c r="X17" s="21"/>
      <c r="Y17" s="21">
        <v>1</v>
      </c>
      <c r="Z17" s="21">
        <v>1</v>
      </c>
      <c r="AA17" s="21"/>
      <c r="AB17" s="21"/>
      <c r="AC17" s="21"/>
      <c r="AD17" s="21">
        <v>1</v>
      </c>
      <c r="AE17" s="21"/>
      <c r="AF17" s="21"/>
      <c r="AG17" s="21">
        <v>1</v>
      </c>
      <c r="AH17" s="21"/>
      <c r="AI17" s="21"/>
      <c r="AJ17" s="21"/>
      <c r="AK17" s="21"/>
      <c r="AL17" s="21"/>
      <c r="AM17" s="21"/>
      <c r="AN17" s="21"/>
      <c r="AO17" s="6">
        <f t="shared" si="0"/>
        <v>11</v>
      </c>
      <c r="AP17" s="9">
        <f t="shared" si="1"/>
        <v>35.483870967741936</v>
      </c>
      <c r="AQ17" s="4"/>
      <c r="AR17" s="4"/>
      <c r="AS17" s="4"/>
      <c r="AT17" s="11"/>
      <c r="AU17" s="11"/>
      <c r="AV17" s="11"/>
    </row>
    <row r="18" spans="1:48" ht="40.5">
      <c r="A18" s="47"/>
      <c r="B18" s="3" t="s">
        <v>21</v>
      </c>
      <c r="C18" s="21">
        <v>1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>
        <v>1</v>
      </c>
      <c r="V18" s="21"/>
      <c r="W18" s="21"/>
      <c r="X18" s="21"/>
      <c r="Y18" s="21"/>
      <c r="Z18" s="21"/>
      <c r="AA18" s="21">
        <v>1</v>
      </c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6">
        <f t="shared" si="0"/>
        <v>3</v>
      </c>
      <c r="AP18" s="9">
        <f t="shared" si="1"/>
        <v>9.67741935483871</v>
      </c>
      <c r="AQ18" s="4"/>
      <c r="AR18" s="4"/>
      <c r="AS18" s="4"/>
      <c r="AT18" s="11"/>
      <c r="AU18" s="11"/>
      <c r="AV18" s="11"/>
    </row>
    <row r="19" spans="1:48" ht="54">
      <c r="A19" s="47"/>
      <c r="B19" s="3" t="s">
        <v>22</v>
      </c>
      <c r="C19" s="21"/>
      <c r="D19" s="21"/>
      <c r="E19" s="21"/>
      <c r="F19" s="21"/>
      <c r="G19" s="21"/>
      <c r="H19" s="21"/>
      <c r="I19" s="21">
        <v>1</v>
      </c>
      <c r="J19" s="21"/>
      <c r="K19" s="21"/>
      <c r="L19" s="21">
        <v>1</v>
      </c>
      <c r="M19" s="21"/>
      <c r="N19" s="21"/>
      <c r="O19" s="21">
        <v>1</v>
      </c>
      <c r="P19" s="21"/>
      <c r="Q19" s="21"/>
      <c r="R19" s="21">
        <v>1</v>
      </c>
      <c r="S19" s="21">
        <v>1</v>
      </c>
      <c r="T19" s="21">
        <v>1</v>
      </c>
      <c r="U19" s="21"/>
      <c r="V19" s="21"/>
      <c r="W19" s="21"/>
      <c r="X19" s="21">
        <v>1</v>
      </c>
      <c r="Y19" s="21"/>
      <c r="Z19" s="21"/>
      <c r="AA19" s="21"/>
      <c r="AB19" s="21"/>
      <c r="AC19" s="21">
        <v>1</v>
      </c>
      <c r="AD19" s="21"/>
      <c r="AE19" s="21">
        <v>1</v>
      </c>
      <c r="AF19" s="21">
        <v>1</v>
      </c>
      <c r="AG19" s="21"/>
      <c r="AH19" s="21"/>
      <c r="AI19" s="21"/>
      <c r="AJ19" s="21"/>
      <c r="AK19" s="21"/>
      <c r="AL19" s="21"/>
      <c r="AM19" s="21"/>
      <c r="AN19" s="21"/>
      <c r="AO19" s="6">
        <f t="shared" si="0"/>
        <v>10</v>
      </c>
      <c r="AP19" s="9">
        <f t="shared" si="1"/>
        <v>32.258064516129032</v>
      </c>
      <c r="AQ19" s="4"/>
      <c r="AR19" s="4"/>
      <c r="AS19" s="4"/>
      <c r="AT19" s="11"/>
      <c r="AU19" s="11"/>
      <c r="AV19" s="11"/>
    </row>
    <row r="20" spans="1:48" ht="40.5">
      <c r="A20" s="47"/>
      <c r="B20" s="3" t="s">
        <v>23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>
        <v>1</v>
      </c>
      <c r="N20" s="21"/>
      <c r="O20" s="21"/>
      <c r="P20" s="21"/>
      <c r="Q20" s="21"/>
      <c r="R20" s="21"/>
      <c r="S20" s="21"/>
      <c r="T20" s="21"/>
      <c r="U20" s="21"/>
      <c r="V20" s="21"/>
      <c r="W20" s="21">
        <v>1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6">
        <f t="shared" si="0"/>
        <v>2</v>
      </c>
      <c r="AP20" s="9">
        <f t="shared" si="1"/>
        <v>6.4516129032258061</v>
      </c>
      <c r="AQ20" s="4"/>
      <c r="AR20" s="4"/>
      <c r="AS20" s="4"/>
      <c r="AT20" s="11"/>
      <c r="AU20" s="11"/>
      <c r="AV20" s="11"/>
    </row>
    <row r="21" spans="1:48">
      <c r="A21" s="46" t="s">
        <v>24</v>
      </c>
      <c r="B21" s="2" t="s">
        <v>25</v>
      </c>
      <c r="C21" s="6">
        <v>1</v>
      </c>
      <c r="D21" s="6"/>
      <c r="E21" s="6">
        <v>1</v>
      </c>
      <c r="F21" s="6"/>
      <c r="G21" s="6"/>
      <c r="H21" s="6">
        <v>1</v>
      </c>
      <c r="I21" s="6"/>
      <c r="J21" s="6"/>
      <c r="K21" s="6">
        <v>1</v>
      </c>
      <c r="L21" s="6">
        <v>1</v>
      </c>
      <c r="M21" s="6"/>
      <c r="N21" s="6"/>
      <c r="O21" s="6"/>
      <c r="P21" s="6"/>
      <c r="Q21" s="6"/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/>
      <c r="X21" s="6">
        <v>1</v>
      </c>
      <c r="Y21" s="6"/>
      <c r="Z21" s="6">
        <v>1</v>
      </c>
      <c r="AA21" s="6">
        <v>1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>
        <f t="shared" si="0"/>
        <v>13</v>
      </c>
      <c r="AP21" s="9">
        <f t="shared" si="1"/>
        <v>41.935483870967744</v>
      </c>
      <c r="AQ21" s="1"/>
      <c r="AR21" s="1"/>
      <c r="AS21" s="1"/>
    </row>
    <row r="22" spans="1:48">
      <c r="A22" s="46"/>
      <c r="B22" s="2" t="s">
        <v>26</v>
      </c>
      <c r="C22" s="6"/>
      <c r="D22" s="6">
        <v>1</v>
      </c>
      <c r="E22" s="6"/>
      <c r="F22" s="6">
        <v>1</v>
      </c>
      <c r="G22" s="6"/>
      <c r="H22" s="6"/>
      <c r="I22" s="6">
        <v>1</v>
      </c>
      <c r="J22" s="6">
        <v>1</v>
      </c>
      <c r="K22" s="6"/>
      <c r="L22" s="6"/>
      <c r="M22" s="6"/>
      <c r="N22" s="6">
        <v>1</v>
      </c>
      <c r="O22" s="6"/>
      <c r="P22" s="6">
        <v>1</v>
      </c>
      <c r="Q22" s="6">
        <v>1</v>
      </c>
      <c r="R22" s="6"/>
      <c r="S22" s="6"/>
      <c r="T22" s="6"/>
      <c r="U22" s="6"/>
      <c r="V22" s="6"/>
      <c r="W22" s="6">
        <v>1</v>
      </c>
      <c r="X22" s="6"/>
      <c r="Y22" s="6">
        <v>1</v>
      </c>
      <c r="Z22" s="6"/>
      <c r="AA22" s="6"/>
      <c r="AB22" s="6">
        <v>1</v>
      </c>
      <c r="AC22" s="6">
        <v>1</v>
      </c>
      <c r="AD22" s="6"/>
      <c r="AE22" s="6">
        <v>1</v>
      </c>
      <c r="AF22" s="6">
        <v>1</v>
      </c>
      <c r="AG22" s="6">
        <v>1</v>
      </c>
      <c r="AH22" s="6"/>
      <c r="AI22" s="6"/>
      <c r="AJ22" s="6"/>
      <c r="AK22" s="6"/>
      <c r="AL22" s="6"/>
      <c r="AM22" s="6"/>
      <c r="AN22" s="6"/>
      <c r="AO22" s="6">
        <f t="shared" si="0"/>
        <v>14</v>
      </c>
      <c r="AP22" s="9">
        <f t="shared" si="1"/>
        <v>45.161290322580648</v>
      </c>
      <c r="AQ22" s="1"/>
      <c r="AR22" s="1"/>
      <c r="AS22" s="1"/>
    </row>
    <row r="23" spans="1:48">
      <c r="A23" s="46"/>
      <c r="B23" s="2" t="s">
        <v>27</v>
      </c>
      <c r="C23" s="6"/>
      <c r="D23" s="6"/>
      <c r="E23" s="6"/>
      <c r="F23" s="6"/>
      <c r="G23" s="6">
        <v>1</v>
      </c>
      <c r="H23" s="6"/>
      <c r="I23" s="6"/>
      <c r="J23" s="6"/>
      <c r="K23" s="6"/>
      <c r="L23" s="6"/>
      <c r="M23" s="6">
        <v>1</v>
      </c>
      <c r="N23" s="6"/>
      <c r="O23" s="6">
        <v>1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>
        <v>1</v>
      </c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>
        <f t="shared" si="0"/>
        <v>4</v>
      </c>
      <c r="AP23" s="9">
        <f t="shared" si="1"/>
        <v>12.903225806451612</v>
      </c>
      <c r="AQ23" s="1"/>
      <c r="AR23" s="1"/>
      <c r="AS23" s="1"/>
    </row>
    <row r="24" spans="1:48">
      <c r="A24" s="46"/>
      <c r="B24" s="2" t="s">
        <v>28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>
        <f t="shared" si="0"/>
        <v>0</v>
      </c>
      <c r="AP24" s="9">
        <f t="shared" si="1"/>
        <v>0</v>
      </c>
      <c r="AQ24" s="1"/>
      <c r="AR24" s="1"/>
      <c r="AS24" s="1"/>
    </row>
    <row r="25" spans="1:48">
      <c r="A25" s="46"/>
      <c r="B25" s="2" t="s">
        <v>29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>
        <f t="shared" si="0"/>
        <v>0</v>
      </c>
      <c r="AP25" s="9">
        <f t="shared" si="1"/>
        <v>0</v>
      </c>
      <c r="AQ25" s="1"/>
      <c r="AR25" s="1"/>
      <c r="AS25" s="1"/>
    </row>
    <row r="26" spans="1:48">
      <c r="A26" s="47" t="s">
        <v>30</v>
      </c>
      <c r="B26" s="3" t="s">
        <v>25</v>
      </c>
      <c r="C26" s="21"/>
      <c r="D26" s="21"/>
      <c r="E26" s="21"/>
      <c r="F26" s="21"/>
      <c r="G26" s="21">
        <v>1</v>
      </c>
      <c r="H26" s="21"/>
      <c r="I26" s="21">
        <v>1</v>
      </c>
      <c r="J26" s="21"/>
      <c r="K26" s="21">
        <v>1</v>
      </c>
      <c r="L26" s="21">
        <v>1</v>
      </c>
      <c r="M26" s="21"/>
      <c r="N26" s="21"/>
      <c r="O26" s="21"/>
      <c r="P26" s="21"/>
      <c r="Q26" s="21"/>
      <c r="R26" s="21">
        <v>1</v>
      </c>
      <c r="S26" s="21">
        <v>1</v>
      </c>
      <c r="T26" s="21">
        <v>1</v>
      </c>
      <c r="U26" s="21">
        <v>1</v>
      </c>
      <c r="V26" s="21">
        <v>1</v>
      </c>
      <c r="W26" s="21">
        <v>1</v>
      </c>
      <c r="X26" s="21">
        <v>1</v>
      </c>
      <c r="Y26" s="21">
        <v>1</v>
      </c>
      <c r="Z26" s="21">
        <v>1</v>
      </c>
      <c r="AA26" s="21">
        <v>1</v>
      </c>
      <c r="AB26" s="21">
        <v>1</v>
      </c>
      <c r="AC26" s="21">
        <v>1</v>
      </c>
      <c r="AD26" s="21">
        <v>1</v>
      </c>
      <c r="AE26" s="21">
        <v>1</v>
      </c>
      <c r="AF26" s="21"/>
      <c r="AG26" s="21">
        <v>1</v>
      </c>
      <c r="AH26" s="21"/>
      <c r="AI26" s="21"/>
      <c r="AJ26" s="21"/>
      <c r="AK26" s="21"/>
      <c r="AL26" s="21"/>
      <c r="AM26" s="21"/>
      <c r="AN26" s="21"/>
      <c r="AO26" s="6">
        <f t="shared" si="0"/>
        <v>19</v>
      </c>
      <c r="AP26" s="9">
        <f t="shared" si="1"/>
        <v>61.29032258064516</v>
      </c>
      <c r="AQ26" s="4"/>
      <c r="AR26" s="4"/>
      <c r="AS26" s="4"/>
      <c r="AT26" s="11"/>
      <c r="AU26" s="11"/>
      <c r="AV26" s="11"/>
    </row>
    <row r="27" spans="1:48">
      <c r="A27" s="47"/>
      <c r="B27" s="3" t="s">
        <v>26</v>
      </c>
      <c r="C27" s="21">
        <v>1</v>
      </c>
      <c r="D27" s="21">
        <v>1</v>
      </c>
      <c r="E27" s="21">
        <v>1</v>
      </c>
      <c r="F27" s="21">
        <v>1</v>
      </c>
      <c r="G27" s="21"/>
      <c r="H27" s="21"/>
      <c r="I27" s="21"/>
      <c r="J27" s="21">
        <v>1</v>
      </c>
      <c r="K27" s="21"/>
      <c r="L27" s="21"/>
      <c r="M27" s="21">
        <v>1</v>
      </c>
      <c r="N27" s="21"/>
      <c r="O27" s="21"/>
      <c r="P27" s="21">
        <v>1</v>
      </c>
      <c r="Q27" s="21">
        <v>1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>
        <v>1</v>
      </c>
      <c r="AG27" s="21"/>
      <c r="AH27" s="21"/>
      <c r="AI27" s="21"/>
      <c r="AJ27" s="21"/>
      <c r="AK27" s="21"/>
      <c r="AL27" s="21"/>
      <c r="AM27" s="21"/>
      <c r="AN27" s="21"/>
      <c r="AO27" s="6">
        <f t="shared" si="0"/>
        <v>9</v>
      </c>
      <c r="AP27" s="9">
        <f t="shared" si="1"/>
        <v>29.032258064516128</v>
      </c>
      <c r="AQ27" s="4"/>
      <c r="AR27" s="4"/>
      <c r="AS27" s="4"/>
      <c r="AT27" s="11"/>
      <c r="AU27" s="11"/>
      <c r="AV27" s="11"/>
    </row>
    <row r="28" spans="1:48">
      <c r="A28" s="47"/>
      <c r="B28" s="3" t="s">
        <v>27</v>
      </c>
      <c r="C28" s="21"/>
      <c r="D28" s="21"/>
      <c r="E28" s="21"/>
      <c r="F28" s="21"/>
      <c r="G28" s="21"/>
      <c r="H28" s="21">
        <v>1</v>
      </c>
      <c r="I28" s="21"/>
      <c r="J28" s="21"/>
      <c r="K28" s="21"/>
      <c r="L28" s="21"/>
      <c r="M28" s="21"/>
      <c r="N28" s="21">
        <v>1</v>
      </c>
      <c r="O28" s="21">
        <v>1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6">
        <f t="shared" si="0"/>
        <v>3</v>
      </c>
      <c r="AP28" s="9">
        <f t="shared" si="1"/>
        <v>9.67741935483871</v>
      </c>
      <c r="AQ28" s="4"/>
      <c r="AR28" s="4"/>
      <c r="AS28" s="4"/>
      <c r="AT28" s="11"/>
      <c r="AU28" s="11"/>
      <c r="AV28" s="11"/>
    </row>
    <row r="29" spans="1:48">
      <c r="A29" s="47"/>
      <c r="B29" s="3" t="s">
        <v>28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6">
        <f t="shared" si="0"/>
        <v>0</v>
      </c>
      <c r="AP29" s="9">
        <f t="shared" si="1"/>
        <v>0</v>
      </c>
      <c r="AQ29" s="4"/>
      <c r="AR29" s="4"/>
      <c r="AS29" s="4"/>
      <c r="AT29" s="11"/>
      <c r="AU29" s="11"/>
      <c r="AV29" s="11"/>
    </row>
    <row r="30" spans="1:48">
      <c r="A30" s="47"/>
      <c r="B30" s="3" t="s">
        <v>29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6">
        <f t="shared" si="0"/>
        <v>0</v>
      </c>
      <c r="AP30" s="9">
        <f t="shared" si="1"/>
        <v>0</v>
      </c>
      <c r="AQ30" s="4"/>
      <c r="AR30" s="4"/>
      <c r="AS30" s="4"/>
      <c r="AT30" s="11"/>
      <c r="AU30" s="11"/>
      <c r="AV30" s="11"/>
    </row>
    <row r="31" spans="1:48">
      <c r="A31" s="46" t="s">
        <v>31</v>
      </c>
      <c r="B31" s="2" t="s">
        <v>32</v>
      </c>
      <c r="C31" s="6"/>
      <c r="D31" s="6"/>
      <c r="E31" s="6"/>
      <c r="F31" s="6"/>
      <c r="G31" s="6"/>
      <c r="H31" s="6"/>
      <c r="I31" s="6"/>
      <c r="J31" s="6"/>
      <c r="K31" s="6">
        <v>1</v>
      </c>
      <c r="L31" s="6"/>
      <c r="M31" s="6">
        <v>1</v>
      </c>
      <c r="N31" s="6"/>
      <c r="O31" s="6">
        <v>1</v>
      </c>
      <c r="P31" s="6"/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/>
      <c r="X31" s="6">
        <v>1</v>
      </c>
      <c r="Y31" s="6">
        <v>1</v>
      </c>
      <c r="Z31" s="6">
        <v>1</v>
      </c>
      <c r="AA31" s="6">
        <v>1</v>
      </c>
      <c r="AB31" s="6"/>
      <c r="AC31" s="6">
        <v>1</v>
      </c>
      <c r="AD31" s="6">
        <v>1</v>
      </c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>
        <f t="shared" si="0"/>
        <v>15</v>
      </c>
      <c r="AP31" s="9">
        <f t="shared" si="1"/>
        <v>48.387096774193552</v>
      </c>
      <c r="AQ31" s="1"/>
      <c r="AR31" s="1"/>
      <c r="AS31" s="1"/>
    </row>
    <row r="32" spans="1:48">
      <c r="A32" s="46"/>
      <c r="B32" s="2" t="s">
        <v>33</v>
      </c>
      <c r="C32" s="6"/>
      <c r="D32" s="6"/>
      <c r="E32" s="6"/>
      <c r="F32" s="6"/>
      <c r="G32" s="6"/>
      <c r="H32" s="6"/>
      <c r="I32" s="6"/>
      <c r="J32" s="6"/>
      <c r="K32" s="6"/>
      <c r="L32" s="6">
        <v>1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>
        <v>1</v>
      </c>
      <c r="X32" s="6"/>
      <c r="Y32" s="6"/>
      <c r="Z32" s="6"/>
      <c r="AA32" s="6"/>
      <c r="AB32" s="6">
        <v>1</v>
      </c>
      <c r="AC32" s="6"/>
      <c r="AD32" s="6"/>
      <c r="AE32" s="6"/>
      <c r="AF32" s="6">
        <v>1</v>
      </c>
      <c r="AG32" s="6"/>
      <c r="AH32" s="6"/>
      <c r="AI32" s="6"/>
      <c r="AJ32" s="6"/>
      <c r="AK32" s="6"/>
      <c r="AL32" s="6"/>
      <c r="AM32" s="6"/>
      <c r="AN32" s="6"/>
      <c r="AO32" s="6">
        <f t="shared" si="0"/>
        <v>4</v>
      </c>
      <c r="AP32" s="9">
        <f t="shared" si="1"/>
        <v>12.903225806451612</v>
      </c>
      <c r="AQ32" s="1"/>
      <c r="AR32" s="1"/>
      <c r="AS32" s="1"/>
    </row>
    <row r="33" spans="1:48">
      <c r="A33" s="46"/>
      <c r="B33" s="2" t="s">
        <v>34</v>
      </c>
      <c r="C33" s="6"/>
      <c r="D33" s="6"/>
      <c r="E33" s="6"/>
      <c r="F33" s="6"/>
      <c r="G33" s="6"/>
      <c r="H33" s="6"/>
      <c r="I33" s="6"/>
      <c r="J33" s="6">
        <v>1</v>
      </c>
      <c r="K33" s="6"/>
      <c r="L33" s="6"/>
      <c r="M33" s="6"/>
      <c r="N33" s="6">
        <v>1</v>
      </c>
      <c r="O33" s="6"/>
      <c r="P33" s="6">
        <v>1</v>
      </c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>
        <f t="shared" si="0"/>
        <v>3</v>
      </c>
      <c r="AP33" s="9">
        <f t="shared" si="1"/>
        <v>9.67741935483871</v>
      </c>
      <c r="AQ33" s="1"/>
      <c r="AR33" s="1"/>
      <c r="AS33" s="1"/>
    </row>
    <row r="34" spans="1:48" ht="27">
      <c r="A34" s="47" t="s">
        <v>35</v>
      </c>
      <c r="B34" s="3" t="s">
        <v>36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>
        <v>1</v>
      </c>
      <c r="S34" s="21">
        <v>1</v>
      </c>
      <c r="T34" s="21">
        <v>1</v>
      </c>
      <c r="U34" s="21">
        <v>1</v>
      </c>
      <c r="V34" s="21">
        <v>1</v>
      </c>
      <c r="W34" s="21"/>
      <c r="X34" s="21">
        <v>1</v>
      </c>
      <c r="Y34" s="21">
        <v>1</v>
      </c>
      <c r="Z34" s="21">
        <v>1</v>
      </c>
      <c r="AA34" s="21">
        <v>1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6">
        <f t="shared" si="0"/>
        <v>9</v>
      </c>
      <c r="AP34" s="9">
        <f t="shared" si="1"/>
        <v>29.032258064516128</v>
      </c>
      <c r="AQ34" s="4"/>
      <c r="AR34" s="4"/>
      <c r="AS34" s="4"/>
      <c r="AT34" s="11"/>
      <c r="AU34" s="11"/>
      <c r="AV34" s="11"/>
    </row>
    <row r="35" spans="1:48">
      <c r="A35" s="47"/>
      <c r="B35" s="3" t="s">
        <v>37</v>
      </c>
      <c r="C35" s="21"/>
      <c r="D35" s="21"/>
      <c r="E35" s="21"/>
      <c r="F35" s="21"/>
      <c r="G35" s="21"/>
      <c r="H35" s="21"/>
      <c r="I35" s="21"/>
      <c r="J35" s="21">
        <v>1</v>
      </c>
      <c r="K35" s="21">
        <v>1</v>
      </c>
      <c r="L35" s="21">
        <v>1</v>
      </c>
      <c r="M35" s="21">
        <v>1</v>
      </c>
      <c r="N35" s="21"/>
      <c r="O35" s="21"/>
      <c r="P35" s="21"/>
      <c r="Q35" s="21">
        <v>1</v>
      </c>
      <c r="R35" s="21"/>
      <c r="S35" s="21"/>
      <c r="T35" s="21"/>
      <c r="U35" s="21"/>
      <c r="V35" s="21"/>
      <c r="W35" s="21">
        <v>1</v>
      </c>
      <c r="X35" s="21"/>
      <c r="Y35" s="21"/>
      <c r="Z35" s="21"/>
      <c r="AA35" s="21"/>
      <c r="AB35" s="21"/>
      <c r="AC35" s="21">
        <v>1</v>
      </c>
      <c r="AD35" s="21"/>
      <c r="AE35" s="21"/>
      <c r="AF35" s="21">
        <v>1</v>
      </c>
      <c r="AG35" s="21"/>
      <c r="AH35" s="21"/>
      <c r="AI35" s="21"/>
      <c r="AJ35" s="21"/>
      <c r="AK35" s="21"/>
      <c r="AL35" s="21"/>
      <c r="AM35" s="21"/>
      <c r="AN35" s="21"/>
      <c r="AO35" s="6">
        <f t="shared" si="0"/>
        <v>8</v>
      </c>
      <c r="AP35" s="9">
        <f t="shared" si="1"/>
        <v>25.806451612903224</v>
      </c>
      <c r="AQ35" s="4"/>
      <c r="AR35" s="4"/>
      <c r="AS35" s="4"/>
      <c r="AT35" s="11"/>
      <c r="AU35" s="11"/>
      <c r="AV35" s="11"/>
    </row>
    <row r="36" spans="1:48">
      <c r="A36" s="47"/>
      <c r="B36" s="3" t="s">
        <v>38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>
        <v>1</v>
      </c>
      <c r="P36" s="21">
        <v>1</v>
      </c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>
        <v>1</v>
      </c>
      <c r="AC36" s="21"/>
      <c r="AD36" s="21">
        <v>1</v>
      </c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6">
        <f t="shared" si="0"/>
        <v>4</v>
      </c>
      <c r="AP36" s="9">
        <f t="shared" si="1"/>
        <v>12.903225806451612</v>
      </c>
      <c r="AQ36" s="4"/>
      <c r="AR36" s="4"/>
      <c r="AS36" s="4"/>
      <c r="AT36" s="11"/>
      <c r="AU36" s="11"/>
      <c r="AV36" s="11"/>
    </row>
    <row r="37" spans="1:48">
      <c r="A37" s="47"/>
      <c r="B37" s="3" t="s">
        <v>39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>
        <v>1</v>
      </c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6">
        <f t="shared" si="0"/>
        <v>1</v>
      </c>
      <c r="AP37" s="9">
        <f t="shared" si="1"/>
        <v>3.225806451612903</v>
      </c>
      <c r="AQ37" s="4"/>
      <c r="AR37" s="4"/>
      <c r="AS37" s="4"/>
      <c r="AT37" s="11"/>
      <c r="AU37" s="11"/>
      <c r="AV37" s="11"/>
    </row>
    <row r="38" spans="1:48">
      <c r="A38" s="47"/>
      <c r="B38" s="3" t="s">
        <v>40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6">
        <f t="shared" si="0"/>
        <v>0</v>
      </c>
      <c r="AP38" s="9">
        <f t="shared" si="1"/>
        <v>0</v>
      </c>
      <c r="AQ38" s="4"/>
      <c r="AR38" s="4"/>
      <c r="AS38" s="4"/>
      <c r="AT38" s="11"/>
      <c r="AU38" s="11"/>
      <c r="AV38" s="11"/>
    </row>
    <row r="39" spans="1:48">
      <c r="A39" s="40" t="s">
        <v>41</v>
      </c>
      <c r="B39" s="2" t="s">
        <v>25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>
        <v>1</v>
      </c>
      <c r="T39" s="6"/>
      <c r="U39" s="6"/>
      <c r="V39" s="6">
        <v>1</v>
      </c>
      <c r="W39" s="6"/>
      <c r="X39" s="6">
        <v>1</v>
      </c>
      <c r="Y39" s="6">
        <v>1</v>
      </c>
      <c r="Z39" s="6">
        <v>1</v>
      </c>
      <c r="AA39" s="6">
        <v>1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>
        <f t="shared" si="0"/>
        <v>6</v>
      </c>
      <c r="AP39" s="9">
        <f t="shared" si="1"/>
        <v>19.35483870967742</v>
      </c>
      <c r="AQ39" s="1"/>
      <c r="AR39" s="1"/>
      <c r="AS39" s="1"/>
    </row>
    <row r="40" spans="1:48">
      <c r="A40" s="41"/>
      <c r="B40" s="2" t="s">
        <v>26</v>
      </c>
      <c r="C40" s="6"/>
      <c r="D40" s="6"/>
      <c r="E40" s="6"/>
      <c r="F40" s="6"/>
      <c r="G40" s="6"/>
      <c r="H40" s="6"/>
      <c r="I40" s="6"/>
      <c r="J40" s="6">
        <v>1</v>
      </c>
      <c r="K40" s="6">
        <v>1</v>
      </c>
      <c r="L40" s="6">
        <v>1</v>
      </c>
      <c r="M40" s="6">
        <v>1</v>
      </c>
      <c r="N40" s="6"/>
      <c r="O40" s="6"/>
      <c r="P40" s="6"/>
      <c r="Q40" s="6">
        <v>1</v>
      </c>
      <c r="R40" s="6">
        <v>1</v>
      </c>
      <c r="S40" s="6"/>
      <c r="T40" s="6">
        <v>1</v>
      </c>
      <c r="U40" s="6">
        <v>1</v>
      </c>
      <c r="V40" s="6"/>
      <c r="W40" s="6">
        <v>1</v>
      </c>
      <c r="X40" s="6"/>
      <c r="Y40" s="6"/>
      <c r="Z40" s="6"/>
      <c r="AA40" s="6"/>
      <c r="AB40" s="6"/>
      <c r="AC40" s="6"/>
      <c r="AD40" s="6"/>
      <c r="AE40" s="6"/>
      <c r="AF40" s="6">
        <v>1</v>
      </c>
      <c r="AG40" s="6"/>
      <c r="AH40" s="6"/>
      <c r="AI40" s="6"/>
      <c r="AJ40" s="6"/>
      <c r="AK40" s="6"/>
      <c r="AL40" s="6"/>
      <c r="AM40" s="6"/>
      <c r="AN40" s="6"/>
      <c r="AO40" s="6">
        <f t="shared" si="0"/>
        <v>10</v>
      </c>
      <c r="AP40" s="9">
        <f t="shared" si="1"/>
        <v>32.258064516129032</v>
      </c>
      <c r="AQ40" s="1"/>
      <c r="AR40" s="1"/>
      <c r="AS40" s="1"/>
    </row>
    <row r="41" spans="1:48">
      <c r="A41" s="41"/>
      <c r="B41" s="2" t="s">
        <v>27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>
        <v>1</v>
      </c>
      <c r="O41" s="6">
        <v>1</v>
      </c>
      <c r="P41" s="6">
        <v>1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v>1</v>
      </c>
      <c r="AC41" s="6">
        <v>1</v>
      </c>
      <c r="AD41" s="6">
        <v>1</v>
      </c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>
        <f t="shared" si="0"/>
        <v>6</v>
      </c>
      <c r="AP41" s="9">
        <f t="shared" si="1"/>
        <v>19.35483870967742</v>
      </c>
      <c r="AQ41" s="1"/>
      <c r="AR41" s="1"/>
      <c r="AS41" s="1"/>
    </row>
    <row r="42" spans="1:48">
      <c r="A42" s="41"/>
      <c r="B42" s="2" t="s">
        <v>28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>
        <f t="shared" si="0"/>
        <v>0</v>
      </c>
      <c r="AP42" s="9">
        <f t="shared" si="1"/>
        <v>0</v>
      </c>
      <c r="AQ42" s="1"/>
      <c r="AR42" s="1"/>
      <c r="AS42" s="1"/>
    </row>
    <row r="43" spans="1:48">
      <c r="A43" s="42"/>
      <c r="B43" s="2" t="s">
        <v>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>
        <f t="shared" si="0"/>
        <v>0</v>
      </c>
      <c r="AP43" s="9">
        <f t="shared" si="1"/>
        <v>0</v>
      </c>
      <c r="AQ43" s="1"/>
      <c r="AR43" s="1"/>
      <c r="AS43" s="1"/>
    </row>
    <row r="44" spans="1:48" ht="27">
      <c r="A44" s="43" t="s">
        <v>42</v>
      </c>
      <c r="B44" s="3" t="s">
        <v>36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>
        <v>1</v>
      </c>
      <c r="T44" s="21"/>
      <c r="U44" s="21">
        <v>1</v>
      </c>
      <c r="V44" s="21">
        <v>1</v>
      </c>
      <c r="W44" s="21"/>
      <c r="X44" s="21">
        <v>1</v>
      </c>
      <c r="Y44" s="21">
        <v>1</v>
      </c>
      <c r="Z44" s="21">
        <v>1</v>
      </c>
      <c r="AA44" s="21">
        <v>1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6">
        <f t="shared" si="0"/>
        <v>7</v>
      </c>
      <c r="AP44" s="9">
        <f t="shared" si="1"/>
        <v>22.580645161290324</v>
      </c>
      <c r="AQ44" s="4"/>
      <c r="AR44" s="4"/>
      <c r="AS44" s="4"/>
      <c r="AT44" s="11"/>
      <c r="AU44" s="11"/>
      <c r="AV44" s="11"/>
    </row>
    <row r="45" spans="1:48">
      <c r="A45" s="44"/>
      <c r="B45" s="3" t="s">
        <v>37</v>
      </c>
      <c r="C45" s="21"/>
      <c r="D45" s="21"/>
      <c r="E45" s="21"/>
      <c r="F45" s="21"/>
      <c r="G45" s="21"/>
      <c r="H45" s="21"/>
      <c r="I45" s="21"/>
      <c r="J45" s="21"/>
      <c r="K45" s="21">
        <v>1</v>
      </c>
      <c r="L45" s="21">
        <v>1</v>
      </c>
      <c r="M45" s="21">
        <v>1</v>
      </c>
      <c r="N45" s="21">
        <v>1</v>
      </c>
      <c r="O45" s="21"/>
      <c r="P45" s="21"/>
      <c r="Q45" s="21">
        <v>1</v>
      </c>
      <c r="R45" s="21">
        <v>1</v>
      </c>
      <c r="S45" s="21"/>
      <c r="T45" s="21">
        <v>1</v>
      </c>
      <c r="U45" s="21"/>
      <c r="V45" s="21"/>
      <c r="W45" s="21">
        <v>1</v>
      </c>
      <c r="X45" s="21"/>
      <c r="Y45" s="21"/>
      <c r="Z45" s="21"/>
      <c r="AA45" s="21"/>
      <c r="AB45" s="21">
        <v>1</v>
      </c>
      <c r="AC45" s="21">
        <v>1</v>
      </c>
      <c r="AD45" s="21">
        <v>1</v>
      </c>
      <c r="AE45" s="21"/>
      <c r="AF45" s="21">
        <v>1</v>
      </c>
      <c r="AG45" s="21"/>
      <c r="AH45" s="21"/>
      <c r="AI45" s="21"/>
      <c r="AJ45" s="21"/>
      <c r="AK45" s="21"/>
      <c r="AL45" s="21"/>
      <c r="AM45" s="21"/>
      <c r="AN45" s="21"/>
      <c r="AO45" s="6">
        <f t="shared" si="0"/>
        <v>12</v>
      </c>
      <c r="AP45" s="9">
        <f t="shared" si="1"/>
        <v>38.70967741935484</v>
      </c>
      <c r="AQ45" s="4"/>
      <c r="AR45" s="4"/>
      <c r="AS45" s="4"/>
      <c r="AT45" s="11"/>
      <c r="AU45" s="11"/>
      <c r="AV45" s="11"/>
    </row>
    <row r="46" spans="1:48">
      <c r="A46" s="44"/>
      <c r="B46" s="3" t="s">
        <v>38</v>
      </c>
      <c r="C46" s="21"/>
      <c r="D46" s="21"/>
      <c r="E46" s="21"/>
      <c r="F46" s="21"/>
      <c r="G46" s="21"/>
      <c r="H46" s="21"/>
      <c r="I46" s="21"/>
      <c r="J46" s="21">
        <v>1</v>
      </c>
      <c r="K46" s="21"/>
      <c r="L46" s="21"/>
      <c r="M46" s="21"/>
      <c r="N46" s="21"/>
      <c r="O46" s="21"/>
      <c r="P46" s="21">
        <v>1</v>
      </c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6">
        <f t="shared" si="0"/>
        <v>2</v>
      </c>
      <c r="AP46" s="9">
        <f t="shared" si="1"/>
        <v>6.4516129032258061</v>
      </c>
      <c r="AQ46" s="4"/>
      <c r="AR46" s="4"/>
      <c r="AS46" s="4"/>
      <c r="AT46" s="11"/>
      <c r="AU46" s="11"/>
      <c r="AV46" s="11"/>
    </row>
    <row r="47" spans="1:48">
      <c r="A47" s="44"/>
      <c r="B47" s="3" t="s">
        <v>39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6">
        <f t="shared" si="0"/>
        <v>0</v>
      </c>
      <c r="AP47" s="9">
        <f t="shared" si="1"/>
        <v>0</v>
      </c>
      <c r="AQ47" s="4"/>
      <c r="AR47" s="4"/>
      <c r="AS47" s="4"/>
      <c r="AT47" s="11"/>
      <c r="AU47" s="11"/>
      <c r="AV47" s="11"/>
    </row>
    <row r="48" spans="1:48">
      <c r="A48" s="45"/>
      <c r="B48" s="3" t="s">
        <v>40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>
        <v>1</v>
      </c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6">
        <f t="shared" si="0"/>
        <v>1</v>
      </c>
      <c r="AP48" s="9">
        <f t="shared" si="1"/>
        <v>3.225806451612903</v>
      </c>
      <c r="AQ48" s="4"/>
      <c r="AR48" s="4"/>
      <c r="AS48" s="4"/>
      <c r="AT48" s="11"/>
      <c r="AU48" s="11"/>
      <c r="AV48" s="11"/>
    </row>
    <row r="49" spans="1:45" ht="27">
      <c r="A49" s="46" t="s">
        <v>43</v>
      </c>
      <c r="B49" s="2" t="s">
        <v>44</v>
      </c>
      <c r="C49" s="6"/>
      <c r="D49" s="6"/>
      <c r="E49" s="6"/>
      <c r="F49" s="6"/>
      <c r="G49" s="6"/>
      <c r="H49" s="6"/>
      <c r="I49" s="6"/>
      <c r="J49" s="6"/>
      <c r="K49" s="6"/>
      <c r="L49" s="6">
        <v>1</v>
      </c>
      <c r="M49" s="6"/>
      <c r="N49" s="6"/>
      <c r="O49" s="6"/>
      <c r="P49" s="6"/>
      <c r="Q49" s="6"/>
      <c r="R49" s="6"/>
      <c r="S49" s="6">
        <v>1</v>
      </c>
      <c r="T49" s="6">
        <v>1</v>
      </c>
      <c r="U49" s="6">
        <v>1</v>
      </c>
      <c r="V49" s="6">
        <v>1</v>
      </c>
      <c r="W49" s="6"/>
      <c r="X49" s="6">
        <v>1</v>
      </c>
      <c r="Y49" s="6">
        <v>1</v>
      </c>
      <c r="Z49" s="6">
        <v>1</v>
      </c>
      <c r="AA49" s="6">
        <v>1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>
        <f t="shared" si="0"/>
        <v>9</v>
      </c>
      <c r="AP49" s="9">
        <f t="shared" si="1"/>
        <v>29.032258064516128</v>
      </c>
      <c r="AQ49" s="1"/>
      <c r="AR49" s="1"/>
      <c r="AS49" s="1"/>
    </row>
    <row r="50" spans="1:45" ht="27">
      <c r="A50" s="46"/>
      <c r="B50" s="2" t="s">
        <v>45</v>
      </c>
      <c r="C50" s="6"/>
      <c r="D50" s="6"/>
      <c r="E50" s="6"/>
      <c r="F50" s="6"/>
      <c r="G50" s="6"/>
      <c r="H50" s="6"/>
      <c r="I50" s="6"/>
      <c r="J50" s="6"/>
      <c r="K50" s="6">
        <v>1</v>
      </c>
      <c r="L50" s="6"/>
      <c r="M50" s="6"/>
      <c r="N50" s="6"/>
      <c r="O50" s="6"/>
      <c r="P50" s="6"/>
      <c r="Q50" s="6">
        <v>1</v>
      </c>
      <c r="R50" s="6">
        <v>1</v>
      </c>
      <c r="S50" s="6"/>
      <c r="T50" s="6"/>
      <c r="U50" s="6"/>
      <c r="V50" s="6"/>
      <c r="W50" s="6">
        <v>1</v>
      </c>
      <c r="X50" s="6"/>
      <c r="Y50" s="6"/>
      <c r="Z50" s="6"/>
      <c r="AA50" s="6"/>
      <c r="AB50" s="6"/>
      <c r="AC50" s="6">
        <v>1</v>
      </c>
      <c r="AD50" s="6">
        <v>1</v>
      </c>
      <c r="AE50" s="6"/>
      <c r="AF50" s="6">
        <v>1</v>
      </c>
      <c r="AG50" s="6"/>
      <c r="AH50" s="6"/>
      <c r="AI50" s="6"/>
      <c r="AJ50" s="6"/>
      <c r="AK50" s="6"/>
      <c r="AL50" s="6"/>
      <c r="AM50" s="6"/>
      <c r="AN50" s="6"/>
      <c r="AO50" s="6">
        <f t="shared" si="0"/>
        <v>7</v>
      </c>
      <c r="AP50" s="9">
        <f t="shared" si="1"/>
        <v>22.580645161290324</v>
      </c>
      <c r="AQ50" s="1"/>
      <c r="AR50" s="1"/>
      <c r="AS50" s="1"/>
    </row>
    <row r="51" spans="1:45">
      <c r="A51" s="46"/>
      <c r="B51" s="2" t="s">
        <v>46</v>
      </c>
      <c r="C51" s="6"/>
      <c r="D51" s="6"/>
      <c r="E51" s="6"/>
      <c r="F51" s="6"/>
      <c r="G51" s="6"/>
      <c r="H51" s="6"/>
      <c r="I51" s="6"/>
      <c r="J51" s="6">
        <v>1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>
        <f t="shared" si="0"/>
        <v>1</v>
      </c>
      <c r="AP51" s="9">
        <f t="shared" si="1"/>
        <v>3.225806451612903</v>
      </c>
      <c r="AQ51" s="1"/>
      <c r="AR51" s="1"/>
      <c r="AS51" s="1"/>
    </row>
    <row r="52" spans="1:45" ht="27">
      <c r="A52" s="46"/>
      <c r="B52" s="2" t="s">
        <v>47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>
        <v>1</v>
      </c>
      <c r="N52" s="6">
        <v>1</v>
      </c>
      <c r="O52" s="6">
        <v>1</v>
      </c>
      <c r="P52" s="6">
        <v>1</v>
      </c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>
        <v>1</v>
      </c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>
        <f t="shared" si="0"/>
        <v>5</v>
      </c>
      <c r="AP52" s="9">
        <f t="shared" si="1"/>
        <v>16.129032258064516</v>
      </c>
      <c r="AQ52" s="1"/>
      <c r="AR52" s="1"/>
      <c r="AS52" s="1"/>
    </row>
    <row r="53" spans="1:45" ht="27.75" thickBot="1">
      <c r="A53" s="46"/>
      <c r="B53" s="2" t="s">
        <v>48</v>
      </c>
      <c r="C53" s="20"/>
      <c r="D53" s="20"/>
      <c r="E53" s="20"/>
      <c r="F53" s="20"/>
      <c r="G53" s="20"/>
      <c r="H53" s="20"/>
      <c r="I53" s="20"/>
      <c r="J53" s="20"/>
      <c r="K53" s="20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>
        <f t="shared" si="0"/>
        <v>0</v>
      </c>
      <c r="AP53" s="9">
        <f t="shared" si="1"/>
        <v>0</v>
      </c>
      <c r="AQ53" s="1"/>
      <c r="AR53" s="1"/>
      <c r="AS53" s="1"/>
    </row>
    <row r="54" spans="1:45" ht="15.75" thickBot="1">
      <c r="A54" s="12"/>
      <c r="B54" s="12" t="s">
        <v>51</v>
      </c>
      <c r="C54" s="19"/>
      <c r="D54" s="19"/>
      <c r="E54" s="19"/>
      <c r="F54" s="19"/>
      <c r="G54" s="19"/>
      <c r="H54" s="19"/>
      <c r="I54" s="19"/>
      <c r="J54" s="19"/>
      <c r="K54" s="19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6">
        <f t="shared" si="0"/>
        <v>0</v>
      </c>
      <c r="AP54" s="9">
        <f t="shared" si="1"/>
        <v>0</v>
      </c>
    </row>
    <row r="55" spans="1:45" ht="15.75" thickBot="1">
      <c r="A55" s="13"/>
      <c r="B55" s="17" t="s">
        <v>52</v>
      </c>
      <c r="C55" s="6"/>
      <c r="D55" s="6"/>
      <c r="E55" s="6"/>
      <c r="F55" s="6"/>
      <c r="G55" s="6"/>
      <c r="H55" s="6"/>
      <c r="I55" s="6">
        <v>1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>
        <f t="shared" si="0"/>
        <v>1</v>
      </c>
      <c r="AP55" s="9">
        <f t="shared" si="1"/>
        <v>3.225806451612903</v>
      </c>
      <c r="AQ55" s="1"/>
      <c r="AR55" s="1"/>
      <c r="AS55" s="1"/>
    </row>
    <row r="56" spans="1:45" ht="15.75" thickBot="1">
      <c r="A56" s="14"/>
      <c r="B56" s="15" t="s">
        <v>53</v>
      </c>
      <c r="C56" s="6"/>
      <c r="D56" s="6"/>
      <c r="E56" s="6">
        <v>1</v>
      </c>
      <c r="F56" s="6"/>
      <c r="G56" s="6"/>
      <c r="H56" s="6"/>
      <c r="I56" s="6"/>
      <c r="J56" s="6">
        <v>1</v>
      </c>
      <c r="K56" s="6"/>
      <c r="L56" s="6"/>
      <c r="M56" s="6"/>
      <c r="N56" s="6"/>
      <c r="O56" s="6"/>
      <c r="P56" s="6"/>
      <c r="Q56" s="6"/>
      <c r="R56" s="6"/>
      <c r="S56" s="6"/>
      <c r="T56" s="6">
        <v>1</v>
      </c>
      <c r="U56" s="6"/>
      <c r="V56" s="6">
        <v>1</v>
      </c>
      <c r="W56" s="6">
        <v>1</v>
      </c>
      <c r="X56" s="6"/>
      <c r="Y56" s="6"/>
      <c r="Z56" s="6"/>
      <c r="AA56" s="6"/>
      <c r="AB56" s="6"/>
      <c r="AC56" s="6"/>
      <c r="AD56" s="6">
        <v>1</v>
      </c>
      <c r="AE56" s="6">
        <v>1</v>
      </c>
      <c r="AF56" s="6"/>
      <c r="AG56" s="6"/>
      <c r="AH56" s="6"/>
      <c r="AI56" s="6"/>
      <c r="AJ56" s="6"/>
      <c r="AK56" s="6"/>
      <c r="AL56" s="6"/>
      <c r="AM56" s="6"/>
      <c r="AN56" s="6"/>
      <c r="AO56" s="6">
        <f t="shared" si="0"/>
        <v>7</v>
      </c>
      <c r="AP56" s="9">
        <f t="shared" si="1"/>
        <v>22.580645161290324</v>
      </c>
      <c r="AQ56" s="1"/>
      <c r="AR56" s="1"/>
      <c r="AS56" s="1"/>
    </row>
    <row r="57" spans="1:45" ht="15.75" thickBot="1">
      <c r="A57" s="16"/>
      <c r="B57" s="16" t="s">
        <v>54</v>
      </c>
      <c r="C57" s="6"/>
      <c r="D57" s="6"/>
      <c r="E57" s="6"/>
      <c r="F57" s="6">
        <v>1</v>
      </c>
      <c r="G57" s="6"/>
      <c r="H57" s="6">
        <v>1</v>
      </c>
      <c r="I57" s="6"/>
      <c r="J57" s="6"/>
      <c r="K57" s="6"/>
      <c r="L57" s="6">
        <v>1</v>
      </c>
      <c r="M57" s="6">
        <v>1</v>
      </c>
      <c r="N57" s="6"/>
      <c r="O57" s="6"/>
      <c r="P57" s="6"/>
      <c r="Q57" s="6"/>
      <c r="R57" s="6">
        <v>1</v>
      </c>
      <c r="S57" s="6">
        <v>1</v>
      </c>
      <c r="T57" s="6"/>
      <c r="U57" s="6">
        <v>1</v>
      </c>
      <c r="V57" s="6"/>
      <c r="W57" s="6"/>
      <c r="X57" s="6">
        <v>1</v>
      </c>
      <c r="Y57" s="6">
        <v>1</v>
      </c>
      <c r="Z57" s="6"/>
      <c r="AA57" s="6">
        <v>1</v>
      </c>
      <c r="AB57" s="6">
        <v>1</v>
      </c>
      <c r="AC57" s="6">
        <v>1</v>
      </c>
      <c r="AD57" s="6"/>
      <c r="AE57" s="6"/>
      <c r="AF57" s="6">
        <v>1</v>
      </c>
      <c r="AG57" s="6"/>
      <c r="AH57" s="6"/>
      <c r="AI57" s="6"/>
      <c r="AJ57" s="6"/>
      <c r="AK57" s="6"/>
      <c r="AL57" s="6"/>
      <c r="AM57" s="6"/>
      <c r="AN57" s="6"/>
      <c r="AO57" s="6">
        <f t="shared" si="0"/>
        <v>13</v>
      </c>
      <c r="AP57" s="9">
        <f t="shared" si="1"/>
        <v>41.935483870967744</v>
      </c>
      <c r="AQ57" s="1"/>
      <c r="AR57" s="1"/>
      <c r="AS57" s="1"/>
    </row>
    <row r="58" spans="1:45" ht="15.75" thickBot="1">
      <c r="A58" s="14"/>
      <c r="B58" s="15" t="s">
        <v>55</v>
      </c>
      <c r="C58" s="6">
        <v>1</v>
      </c>
      <c r="D58" s="6">
        <v>1</v>
      </c>
      <c r="E58" s="6"/>
      <c r="F58" s="6"/>
      <c r="G58" s="6">
        <v>1</v>
      </c>
      <c r="H58" s="6"/>
      <c r="I58" s="6"/>
      <c r="J58" s="6"/>
      <c r="K58" s="6">
        <v>1</v>
      </c>
      <c r="L58" s="6"/>
      <c r="M58" s="6"/>
      <c r="N58" s="6">
        <v>1</v>
      </c>
      <c r="O58" s="6">
        <v>1</v>
      </c>
      <c r="P58" s="6">
        <v>1</v>
      </c>
      <c r="Q58" s="6">
        <v>1</v>
      </c>
      <c r="R58" s="6"/>
      <c r="S58" s="6"/>
      <c r="T58" s="6"/>
      <c r="U58" s="6"/>
      <c r="V58" s="6"/>
      <c r="W58" s="6"/>
      <c r="X58" s="6"/>
      <c r="Y58" s="6"/>
      <c r="Z58" s="6">
        <v>1</v>
      </c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>
        <f t="shared" si="0"/>
        <v>9</v>
      </c>
      <c r="AP58" s="9">
        <f t="shared" si="1"/>
        <v>29.032258064516128</v>
      </c>
      <c r="AQ58" s="1"/>
      <c r="AR58" s="1"/>
      <c r="AS58" s="1"/>
    </row>
    <row r="59" spans="1:45" ht="15.75" thickBot="1">
      <c r="A59" s="14"/>
      <c r="B59" s="15" t="s">
        <v>56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>
        <f t="shared" si="0"/>
        <v>0</v>
      </c>
      <c r="AP59" s="9">
        <f t="shared" si="1"/>
        <v>0</v>
      </c>
      <c r="AQ59" s="1"/>
      <c r="AR59" s="1"/>
      <c r="AS59" s="1"/>
    </row>
    <row r="60" spans="1:45" ht="15.75" thickBot="1">
      <c r="A60" s="14"/>
      <c r="B60" s="15" t="s">
        <v>57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>
        <f t="shared" si="0"/>
        <v>0</v>
      </c>
      <c r="AP60" s="9">
        <f t="shared" si="1"/>
        <v>0</v>
      </c>
      <c r="AQ60" s="1"/>
      <c r="AR60" s="1"/>
      <c r="AS60" s="1"/>
    </row>
    <row r="61" spans="1:45" ht="15.75" thickBot="1">
      <c r="A61" s="12"/>
      <c r="B61" s="18" t="s">
        <v>58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>
        <f t="shared" si="0"/>
        <v>0</v>
      </c>
      <c r="AP61" s="9">
        <f t="shared" si="1"/>
        <v>0</v>
      </c>
      <c r="AQ61" s="1"/>
      <c r="AR61" s="1"/>
      <c r="AS61" s="1"/>
    </row>
    <row r="62" spans="1:45" ht="15.75" thickBot="1">
      <c r="A62" s="14"/>
      <c r="B62" s="15" t="s">
        <v>59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>
        <f t="shared" si="0"/>
        <v>0</v>
      </c>
      <c r="AP62" s="9">
        <f t="shared" si="1"/>
        <v>0</v>
      </c>
      <c r="AQ62" s="1"/>
      <c r="AR62" s="1"/>
      <c r="AS62" s="1"/>
    </row>
    <row r="63" spans="1:45" ht="15.75" thickBot="1">
      <c r="A63" s="14"/>
      <c r="B63" s="15" t="s">
        <v>60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>
        <f t="shared" si="0"/>
        <v>0</v>
      </c>
      <c r="AP63" s="9">
        <f t="shared" si="1"/>
        <v>0</v>
      </c>
      <c r="AQ63" s="1"/>
      <c r="AR63" s="1"/>
      <c r="AS63" s="1"/>
    </row>
    <row r="64" spans="1:45" ht="15.75" thickBot="1">
      <c r="A64" s="14"/>
      <c r="B64" s="15" t="s">
        <v>61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>
        <f t="shared" si="0"/>
        <v>0</v>
      </c>
      <c r="AP64" s="9">
        <f t="shared" si="1"/>
        <v>0</v>
      </c>
      <c r="AQ64" s="1"/>
      <c r="AR64" s="1"/>
      <c r="AS64" s="1"/>
    </row>
    <row r="65" spans="1:45" ht="15.75" thickBot="1">
      <c r="A65" s="14"/>
      <c r="B65" s="15" t="s">
        <v>62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>
        <f t="shared" si="0"/>
        <v>0</v>
      </c>
      <c r="AP65" s="9">
        <f t="shared" si="1"/>
        <v>0</v>
      </c>
      <c r="AQ65" s="1"/>
      <c r="AR65" s="1"/>
      <c r="AS65" s="1"/>
    </row>
    <row r="66" spans="1:45" ht="15.75" thickBot="1">
      <c r="A66" s="14"/>
      <c r="B66" s="15" t="s">
        <v>63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>
        <f t="shared" si="0"/>
        <v>0</v>
      </c>
      <c r="AP66" s="9">
        <f t="shared" si="1"/>
        <v>0</v>
      </c>
      <c r="AQ66" s="1"/>
      <c r="AR66" s="1"/>
      <c r="AS66" s="1"/>
    </row>
    <row r="67" spans="1:45" ht="15.75" thickBot="1">
      <c r="A67" s="14"/>
      <c r="B67" s="15" t="s">
        <v>64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>
        <f t="shared" si="0"/>
        <v>0</v>
      </c>
      <c r="AP67" s="9">
        <f t="shared" si="1"/>
        <v>0</v>
      </c>
      <c r="AQ67" s="1"/>
      <c r="AR67" s="1"/>
      <c r="AS67" s="1"/>
    </row>
    <row r="68" spans="1:45" ht="15.75" thickBot="1">
      <c r="A68" s="14"/>
      <c r="B68" s="15" t="s">
        <v>65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>
        <f t="shared" si="0"/>
        <v>0</v>
      </c>
      <c r="AP68" s="9">
        <f t="shared" si="1"/>
        <v>0</v>
      </c>
      <c r="AQ68" s="1"/>
      <c r="AR68" s="1"/>
      <c r="AS68" s="1"/>
    </row>
    <row r="69" spans="1:45" ht="15.75" thickBot="1">
      <c r="A69" s="14"/>
      <c r="B69" s="15" t="s">
        <v>66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>
        <f>SUM(C69:AN69)</f>
        <v>0</v>
      </c>
      <c r="AP69" s="9">
        <f>AO69*100/31</f>
        <v>0</v>
      </c>
      <c r="AQ69" s="1"/>
      <c r="AR69" s="1"/>
      <c r="AS69" s="1"/>
    </row>
    <row r="70" spans="1:45" ht="15.75" thickBot="1">
      <c r="A70" s="14"/>
      <c r="B70" s="15" t="s">
        <v>67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>
        <f>SUM(C70:AN70)</f>
        <v>0</v>
      </c>
      <c r="AP70" s="9">
        <f>AO70*100/31</f>
        <v>0</v>
      </c>
      <c r="AQ70" s="1"/>
      <c r="AR70" s="1"/>
      <c r="AS70" s="1"/>
    </row>
    <row r="71" spans="1:45" ht="15.75" thickBot="1">
      <c r="A71" s="14"/>
      <c r="B71" s="15" t="s">
        <v>68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>
        <f>SUM(C71:AN71)</f>
        <v>0</v>
      </c>
      <c r="AP71" s="9">
        <f>AO71*100/31</f>
        <v>0</v>
      </c>
      <c r="AQ71" s="1"/>
      <c r="AR71" s="1"/>
      <c r="AS71" s="1"/>
    </row>
    <row r="72" spans="1:45" ht="15.75" thickBot="1">
      <c r="A72" s="13"/>
      <c r="B72" s="17" t="s">
        <v>69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>
        <f>SUM(C72:AN72)</f>
        <v>0</v>
      </c>
      <c r="AP72" s="9">
        <f>AO72*100/31</f>
        <v>0</v>
      </c>
      <c r="AQ72" s="1"/>
      <c r="AR72" s="1"/>
      <c r="AS72" s="1"/>
    </row>
    <row r="73" spans="1:45" ht="15.75" thickBot="1">
      <c r="A73" s="14"/>
      <c r="B73" s="15" t="s">
        <v>70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>
        <f>SUM(C73:AN73)</f>
        <v>0</v>
      </c>
      <c r="AP73" s="9">
        <f>AO73*100/31</f>
        <v>0</v>
      </c>
      <c r="AQ73" s="1"/>
      <c r="AR73" s="1"/>
      <c r="AS73" s="1"/>
    </row>
  </sheetData>
  <mergeCells count="12">
    <mergeCell ref="A49:A53"/>
    <mergeCell ref="C2:L2"/>
    <mergeCell ref="A4:A9"/>
    <mergeCell ref="A10:A12"/>
    <mergeCell ref="A13:A15"/>
    <mergeCell ref="A16:A20"/>
    <mergeCell ref="A21:A25"/>
    <mergeCell ref="A26:A30"/>
    <mergeCell ref="A31:A33"/>
    <mergeCell ref="A34:A38"/>
    <mergeCell ref="A39:A43"/>
    <mergeCell ref="A44:A4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4:D75"/>
  <sheetViews>
    <sheetView tabSelected="1" topLeftCell="A34" zoomScale="85" zoomScaleNormal="85" workbookViewId="0">
      <selection activeCell="C57" sqref="C57"/>
    </sheetView>
  </sheetViews>
  <sheetFormatPr defaultRowHeight="15"/>
  <cols>
    <col min="1" max="1" width="8.5703125" customWidth="1"/>
    <col min="2" max="2" width="9.5703125" customWidth="1"/>
  </cols>
  <sheetData>
    <row r="4" spans="1:4">
      <c r="A4" s="1" t="s">
        <v>0</v>
      </c>
      <c r="B4" s="1" t="s">
        <v>1</v>
      </c>
      <c r="C4" s="39" t="s">
        <v>50</v>
      </c>
      <c r="D4" s="39"/>
    </row>
    <row r="5" spans="1:4">
      <c r="A5" s="1"/>
      <c r="B5" s="1" t="s">
        <v>2</v>
      </c>
      <c r="C5" s="22"/>
      <c r="D5" s="23"/>
    </row>
    <row r="6" spans="1:4" ht="15" customHeight="1">
      <c r="A6" s="46" t="s">
        <v>3</v>
      </c>
      <c r="B6" s="2" t="s">
        <v>4</v>
      </c>
      <c r="C6" s="27">
        <f>физиол1!AK4+физиолог!AV4+гинекологическое!AX4+' отделение патологии'!AO4</f>
        <v>56</v>
      </c>
      <c r="D6" s="8">
        <f>C6*100/85</f>
        <v>65.882352941176464</v>
      </c>
    </row>
    <row r="7" spans="1:4" ht="40.5">
      <c r="A7" s="46"/>
      <c r="B7" s="2" t="s">
        <v>5</v>
      </c>
      <c r="C7" s="27">
        <f>физиол1!AK5+физиолог!AV5+гинекологическое!AX5+' отделение патологии'!AO5</f>
        <v>11</v>
      </c>
      <c r="D7" s="8">
        <f t="shared" ref="D7:D70" si="0">C7*100/85</f>
        <v>12.941176470588236</v>
      </c>
    </row>
    <row r="8" spans="1:4" ht="40.5">
      <c r="A8" s="46"/>
      <c r="B8" s="2" t="s">
        <v>6</v>
      </c>
      <c r="C8" s="27">
        <f>физиол1!AK6+физиолог!AV6+гинекологическое!AX6+' отделение патологии'!AO6</f>
        <v>0</v>
      </c>
      <c r="D8" s="8">
        <f t="shared" si="0"/>
        <v>0</v>
      </c>
    </row>
    <row r="9" spans="1:4" ht="67.5">
      <c r="A9" s="46"/>
      <c r="B9" s="2" t="s">
        <v>7</v>
      </c>
      <c r="C9" s="27">
        <f>физиол1!AK7+физиолог!AV7+гинекологическое!AX7+' отделение патологии'!AO7</f>
        <v>1</v>
      </c>
      <c r="D9" s="8">
        <f t="shared" si="0"/>
        <v>1.1764705882352942</v>
      </c>
    </row>
    <row r="10" spans="1:4" ht="67.5">
      <c r="A10" s="46"/>
      <c r="B10" s="2" t="s">
        <v>8</v>
      </c>
      <c r="C10" s="27">
        <f>физиол1!AK8+физиолог!AV8+гинекологическое!AX8+' отделение патологии'!AO8</f>
        <v>0</v>
      </c>
      <c r="D10" s="8">
        <f t="shared" si="0"/>
        <v>0</v>
      </c>
    </row>
    <row r="11" spans="1:4" ht="27">
      <c r="A11" s="46"/>
      <c r="B11" s="2" t="s">
        <v>9</v>
      </c>
      <c r="C11" s="27">
        <f>физиол1!AK9+физиолог!AV9+гинекологическое!AX9+' отделение патологии'!AO9</f>
        <v>17</v>
      </c>
      <c r="D11" s="8">
        <f t="shared" si="0"/>
        <v>20</v>
      </c>
    </row>
    <row r="12" spans="1:4" ht="15" customHeight="1">
      <c r="A12" s="47" t="s">
        <v>10</v>
      </c>
      <c r="B12" s="3" t="s">
        <v>11</v>
      </c>
      <c r="C12" s="27">
        <f>физиол1!AK10+физиолог!AV10+гинекологическое!AX10+' отделение патологии'!AO10</f>
        <v>66</v>
      </c>
      <c r="D12" s="8">
        <f t="shared" si="0"/>
        <v>77.647058823529406</v>
      </c>
    </row>
    <row r="13" spans="1:4" ht="40.5">
      <c r="A13" s="47"/>
      <c r="B13" s="3" t="s">
        <v>12</v>
      </c>
      <c r="C13" s="27">
        <f>физиол1!AK11+физиолог!AV11+гинекологическое!AX11+' отделение патологии'!AO11</f>
        <v>15</v>
      </c>
      <c r="D13" s="8">
        <f t="shared" si="0"/>
        <v>17.647058823529413</v>
      </c>
    </row>
    <row r="14" spans="1:4" ht="40.5">
      <c r="A14" s="47"/>
      <c r="B14" s="3" t="s">
        <v>13</v>
      </c>
      <c r="C14" s="27">
        <f>физиол1!AK12+физиолог!AV12+гинекологическое!AX12+' отделение патологии'!AO12</f>
        <v>1</v>
      </c>
      <c r="D14" s="8">
        <f t="shared" si="0"/>
        <v>1.1764705882352942</v>
      </c>
    </row>
    <row r="15" spans="1:4" ht="15" customHeight="1">
      <c r="A15" s="46" t="s">
        <v>14</v>
      </c>
      <c r="B15" s="2" t="s">
        <v>15</v>
      </c>
      <c r="C15" s="27">
        <f>физиол1!AK13+физиолог!AV13+гинекологическое!AX13+' отделение патологии'!AO13</f>
        <v>3</v>
      </c>
      <c r="D15" s="8">
        <f t="shared" si="0"/>
        <v>3.5294117647058822</v>
      </c>
    </row>
    <row r="16" spans="1:4" ht="94.5">
      <c r="A16" s="46"/>
      <c r="B16" s="2" t="s">
        <v>16</v>
      </c>
      <c r="C16" s="27">
        <f>физиол1!AK14+физиолог!AV14+гинекологическое!AX14+' отделение патологии'!AO14</f>
        <v>20</v>
      </c>
      <c r="D16" s="8">
        <f t="shared" si="0"/>
        <v>23.529411764705884</v>
      </c>
    </row>
    <row r="17" spans="1:4" ht="54">
      <c r="A17" s="46"/>
      <c r="B17" s="2" t="s">
        <v>17</v>
      </c>
      <c r="C17" s="27">
        <f>физиол1!AK15+физиолог!AV15+гинекологическое!AX15+' отделение патологии'!AO15</f>
        <v>59</v>
      </c>
      <c r="D17" s="8">
        <f t="shared" si="0"/>
        <v>69.411764705882348</v>
      </c>
    </row>
    <row r="18" spans="1:4" ht="27" customHeight="1">
      <c r="A18" s="47" t="s">
        <v>18</v>
      </c>
      <c r="B18" s="3" t="s">
        <v>19</v>
      </c>
      <c r="C18" s="27">
        <f>физиол1!AK16+физиолог!AV16+гинекологическое!AX16+' отделение патологии'!AO16</f>
        <v>14</v>
      </c>
      <c r="D18" s="8">
        <f t="shared" si="0"/>
        <v>16.470588235294116</v>
      </c>
    </row>
    <row r="19" spans="1:4" ht="121.5">
      <c r="A19" s="47"/>
      <c r="B19" s="3" t="s">
        <v>20</v>
      </c>
      <c r="C19" s="27">
        <f>физиол1!AK17+физиолог!AV17+гинекологическое!AX17+' отделение патологии'!AO17</f>
        <v>16</v>
      </c>
      <c r="D19" s="8">
        <f t="shared" si="0"/>
        <v>18.823529411764707</v>
      </c>
    </row>
    <row r="20" spans="1:4" ht="162">
      <c r="A20" s="47"/>
      <c r="B20" s="3" t="s">
        <v>21</v>
      </c>
      <c r="C20" s="27">
        <f>физиол1!AK18+физиолог!AV18+гинекологическое!AX18+' отделение патологии'!AO18</f>
        <v>3</v>
      </c>
      <c r="D20" s="8">
        <f t="shared" si="0"/>
        <v>3.5294117647058822</v>
      </c>
    </row>
    <row r="21" spans="1:4" ht="202.5">
      <c r="A21" s="47"/>
      <c r="B21" s="3" t="s">
        <v>22</v>
      </c>
      <c r="C21" s="27">
        <f>физиол1!AK19+физиолог!AV19+гинекологическое!AX19+' отделение патологии'!AO19</f>
        <v>14</v>
      </c>
      <c r="D21" s="8">
        <f t="shared" si="0"/>
        <v>16.470588235294116</v>
      </c>
    </row>
    <row r="22" spans="1:4" ht="121.5">
      <c r="A22" s="47"/>
      <c r="B22" s="3" t="s">
        <v>23</v>
      </c>
      <c r="C22" s="27">
        <f>физиол1!AK20+физиолог!AV20+гинекологическое!AX20+' отделение патологии'!AO20</f>
        <v>35</v>
      </c>
      <c r="D22" s="8">
        <f t="shared" si="0"/>
        <v>41.176470588235297</v>
      </c>
    </row>
    <row r="23" spans="1:4" ht="15" customHeight="1">
      <c r="A23" s="46" t="s">
        <v>24</v>
      </c>
      <c r="B23" s="2" t="s">
        <v>25</v>
      </c>
      <c r="C23" s="27">
        <f>физиол1!AK21+физиолог!AV21+гинекологическое!AX21+' отделение патологии'!AO21</f>
        <v>59</v>
      </c>
      <c r="D23" s="8">
        <f t="shared" si="0"/>
        <v>69.411764705882348</v>
      </c>
    </row>
    <row r="24" spans="1:4" ht="27">
      <c r="A24" s="46"/>
      <c r="B24" s="2" t="s">
        <v>26</v>
      </c>
      <c r="C24" s="27">
        <f>физиол1!AK22+физиолог!AV22+гинекологическое!AX22+' отделение патологии'!AO22</f>
        <v>23</v>
      </c>
      <c r="D24" s="8">
        <f t="shared" si="0"/>
        <v>27.058823529411764</v>
      </c>
    </row>
    <row r="25" spans="1:4" ht="27">
      <c r="A25" s="46"/>
      <c r="B25" s="2" t="s">
        <v>27</v>
      </c>
      <c r="C25" s="27">
        <f>физиол1!AK23+физиолог!AV23+гинекологическое!AX23+' отделение патологии'!AO23</f>
        <v>4</v>
      </c>
      <c r="D25" s="8">
        <f t="shared" si="0"/>
        <v>4.7058823529411766</v>
      </c>
    </row>
    <row r="26" spans="1:4" ht="27">
      <c r="A26" s="46"/>
      <c r="B26" s="2" t="s">
        <v>28</v>
      </c>
      <c r="C26" s="27">
        <f>физиол1!AK24+физиолог!AV24+гинекологическое!AX24+' отделение патологии'!AO24</f>
        <v>0</v>
      </c>
      <c r="D26" s="8">
        <f t="shared" si="0"/>
        <v>0</v>
      </c>
    </row>
    <row r="27" spans="1:4" ht="40.5">
      <c r="A27" s="46"/>
      <c r="B27" s="2" t="s">
        <v>29</v>
      </c>
      <c r="C27" s="27">
        <f>физиол1!AK25+физиолог!AV25+гинекологическое!AX25+' отделение патологии'!AO25</f>
        <v>0</v>
      </c>
      <c r="D27" s="8">
        <f t="shared" si="0"/>
        <v>0</v>
      </c>
    </row>
    <row r="28" spans="1:4" ht="15" customHeight="1">
      <c r="A28" s="47" t="s">
        <v>30</v>
      </c>
      <c r="B28" s="3" t="s">
        <v>25</v>
      </c>
      <c r="C28" s="27">
        <f>физиол1!AK26+физиолог!AV26+гинекологическое!AX26+' отделение патологии'!AO26</f>
        <v>57</v>
      </c>
      <c r="D28" s="8">
        <f t="shared" si="0"/>
        <v>67.058823529411768</v>
      </c>
    </row>
    <row r="29" spans="1:4" ht="27">
      <c r="A29" s="47"/>
      <c r="B29" s="3" t="s">
        <v>26</v>
      </c>
      <c r="C29" s="27">
        <f>физиол1!AK27+физиолог!AV27+гинекологическое!AX27+' отделение патологии'!AO27</f>
        <v>18</v>
      </c>
      <c r="D29" s="8">
        <f t="shared" si="0"/>
        <v>21.176470588235293</v>
      </c>
    </row>
    <row r="30" spans="1:4" ht="27">
      <c r="A30" s="47"/>
      <c r="B30" s="3" t="s">
        <v>27</v>
      </c>
      <c r="C30" s="27">
        <f>физиол1!AK28+физиолог!AV28+гинекологическое!AX28+' отделение патологии'!AO28</f>
        <v>3</v>
      </c>
      <c r="D30" s="8">
        <f t="shared" si="0"/>
        <v>3.5294117647058822</v>
      </c>
    </row>
    <row r="31" spans="1:4" ht="27">
      <c r="A31" s="47"/>
      <c r="B31" s="3" t="s">
        <v>28</v>
      </c>
      <c r="C31" s="27">
        <f>физиол1!AK29+физиолог!AV29+гинекологическое!AX29+' отделение патологии'!AO29</f>
        <v>0</v>
      </c>
      <c r="D31" s="8">
        <f t="shared" si="0"/>
        <v>0</v>
      </c>
    </row>
    <row r="32" spans="1:4" ht="40.5">
      <c r="A32" s="47"/>
      <c r="B32" s="3" t="s">
        <v>29</v>
      </c>
      <c r="C32" s="27">
        <f>физиол1!AK30+физиолог!AV30+гинекологическое!AX30+' отделение патологии'!AO30</f>
        <v>0</v>
      </c>
      <c r="D32" s="8">
        <f t="shared" si="0"/>
        <v>0</v>
      </c>
    </row>
    <row r="33" spans="1:4" ht="15" customHeight="1">
      <c r="A33" s="46" t="s">
        <v>31</v>
      </c>
      <c r="B33" s="2" t="s">
        <v>32</v>
      </c>
      <c r="C33" s="27">
        <f>физиол1!AK31+физиолог!AV31+гинекологическое!AX31+' отделение патологии'!AO31</f>
        <v>65</v>
      </c>
      <c r="D33" s="8">
        <f t="shared" si="0"/>
        <v>76.470588235294116</v>
      </c>
    </row>
    <row r="34" spans="1:4" ht="27">
      <c r="A34" s="46"/>
      <c r="B34" s="2" t="s">
        <v>33</v>
      </c>
      <c r="C34" s="27">
        <f>физиол1!AK32+физиолог!AV32+гинекологическое!AX32+' отделение патологии'!AO32</f>
        <v>6</v>
      </c>
      <c r="D34" s="8">
        <f t="shared" si="0"/>
        <v>7.0588235294117645</v>
      </c>
    </row>
    <row r="35" spans="1:4" ht="27">
      <c r="A35" s="46"/>
      <c r="B35" s="2" t="s">
        <v>34</v>
      </c>
      <c r="C35" s="27">
        <f>физиол1!AK33+физиолог!AV33+гинекологическое!AX33+' отделение патологии'!AO33</f>
        <v>3</v>
      </c>
      <c r="D35" s="8">
        <f t="shared" si="0"/>
        <v>3.5294117647058822</v>
      </c>
    </row>
    <row r="36" spans="1:4" ht="27" customHeight="1">
      <c r="A36" s="47" t="s">
        <v>35</v>
      </c>
      <c r="B36" s="3" t="s">
        <v>36</v>
      </c>
      <c r="C36" s="27">
        <f>физиол1!AK34+физиолог!AV34+гинекологическое!AX34+' отделение патологии'!AO34</f>
        <v>52</v>
      </c>
      <c r="D36" s="8">
        <f t="shared" si="0"/>
        <v>61.176470588235297</v>
      </c>
    </row>
    <row r="37" spans="1:4" ht="40.5">
      <c r="A37" s="47"/>
      <c r="B37" s="3" t="s">
        <v>37</v>
      </c>
      <c r="C37" s="27">
        <f>физиол1!AK35+физиолог!AV35+гинекологическое!AX35+' отделение патологии'!AO35</f>
        <v>19</v>
      </c>
      <c r="D37" s="8">
        <f t="shared" si="0"/>
        <v>22.352941176470587</v>
      </c>
    </row>
    <row r="38" spans="1:4" ht="67.5">
      <c r="A38" s="47"/>
      <c r="B38" s="3" t="s">
        <v>38</v>
      </c>
      <c r="C38" s="27">
        <f>физиол1!AK36+физиолог!AV36+гинекологическое!AX36+' отделение патологии'!AO36</f>
        <v>4</v>
      </c>
      <c r="D38" s="8">
        <f t="shared" si="0"/>
        <v>4.7058823529411766</v>
      </c>
    </row>
    <row r="39" spans="1:4" ht="27">
      <c r="A39" s="47"/>
      <c r="B39" s="3" t="s">
        <v>39</v>
      </c>
      <c r="C39" s="27">
        <f>физиол1!AK37+физиолог!AV37+гинекологическое!AX37+' отделение патологии'!AO37</f>
        <v>1</v>
      </c>
      <c r="D39" s="8">
        <f t="shared" si="0"/>
        <v>1.1764705882352942</v>
      </c>
    </row>
    <row r="40" spans="1:4" ht="54">
      <c r="A40" s="47"/>
      <c r="B40" s="3" t="s">
        <v>40</v>
      </c>
      <c r="C40" s="27">
        <f>физиол1!AK38+физиолог!AV38+гинекологическое!AX38+' отделение патологии'!AO38</f>
        <v>0</v>
      </c>
      <c r="D40" s="8">
        <f t="shared" si="0"/>
        <v>0</v>
      </c>
    </row>
    <row r="41" spans="1:4" ht="15" customHeight="1">
      <c r="A41" s="40" t="s">
        <v>41</v>
      </c>
      <c r="B41" s="2" t="s">
        <v>25</v>
      </c>
      <c r="C41" s="27">
        <f>физиол1!AK39+физиолог!AV39+гинекологическое!AX39+' отделение патологии'!AO39</f>
        <v>43</v>
      </c>
      <c r="D41" s="8">
        <f t="shared" si="0"/>
        <v>50.588235294117645</v>
      </c>
    </row>
    <row r="42" spans="1:4" ht="27">
      <c r="A42" s="41"/>
      <c r="B42" s="2" t="s">
        <v>26</v>
      </c>
      <c r="C42" s="27">
        <f>физиол1!AK40+физиолог!AV40+гинекологическое!AX40+' отделение патологии'!AO40</f>
        <v>26</v>
      </c>
      <c r="D42" s="8">
        <f t="shared" si="0"/>
        <v>30.588235294117649</v>
      </c>
    </row>
    <row r="43" spans="1:4" ht="27">
      <c r="A43" s="41"/>
      <c r="B43" s="2" t="s">
        <v>27</v>
      </c>
      <c r="C43" s="27">
        <f>физиол1!AK41+физиолог!AV41+гинекологическое!AX41+' отделение патологии'!AO41</f>
        <v>7</v>
      </c>
      <c r="D43" s="8">
        <f t="shared" si="0"/>
        <v>8.235294117647058</v>
      </c>
    </row>
    <row r="44" spans="1:4" ht="27">
      <c r="A44" s="41"/>
      <c r="B44" s="2" t="s">
        <v>28</v>
      </c>
      <c r="C44" s="27">
        <f>физиол1!AK42+физиолог!AV42+гинекологическое!AX42+' отделение патологии'!AO42</f>
        <v>0</v>
      </c>
      <c r="D44" s="8">
        <f t="shared" si="0"/>
        <v>0</v>
      </c>
    </row>
    <row r="45" spans="1:4" ht="40.5">
      <c r="A45" s="42"/>
      <c r="B45" s="2" t="s">
        <v>29</v>
      </c>
      <c r="C45" s="27">
        <f>физиол1!AK43+физиолог!AV43+гинекологическое!AX43+' отделение патологии'!AO43</f>
        <v>0</v>
      </c>
      <c r="D45" s="8">
        <f t="shared" si="0"/>
        <v>0</v>
      </c>
    </row>
    <row r="46" spans="1:4" ht="27" customHeight="1">
      <c r="A46" s="43" t="s">
        <v>42</v>
      </c>
      <c r="B46" s="3" t="s">
        <v>36</v>
      </c>
      <c r="C46" s="27">
        <f>физиол1!AK44+физиолог!AV44+гинекологическое!AX44+' отделение патологии'!AO44</f>
        <v>49</v>
      </c>
      <c r="D46" s="8">
        <f t="shared" si="0"/>
        <v>57.647058823529413</v>
      </c>
    </row>
    <row r="47" spans="1:4" ht="40.5">
      <c r="A47" s="44"/>
      <c r="B47" s="3" t="s">
        <v>37</v>
      </c>
      <c r="C47" s="27">
        <f>физиол1!AK45+физиолог!AV45+гинекологическое!AX45+' отделение патологии'!AO45</f>
        <v>24</v>
      </c>
      <c r="D47" s="8">
        <f t="shared" si="0"/>
        <v>28.235294117647058</v>
      </c>
    </row>
    <row r="48" spans="1:4" ht="67.5">
      <c r="A48" s="44"/>
      <c r="B48" s="3" t="s">
        <v>38</v>
      </c>
      <c r="C48" s="27">
        <f>физиол1!AK46+физиолог!AV46+гинекологическое!AX46+' отделение патологии'!AO46</f>
        <v>3</v>
      </c>
      <c r="D48" s="8">
        <f t="shared" si="0"/>
        <v>3.5294117647058822</v>
      </c>
    </row>
    <row r="49" spans="1:4" ht="27">
      <c r="A49" s="44"/>
      <c r="B49" s="3" t="s">
        <v>39</v>
      </c>
      <c r="C49" s="27">
        <f>физиол1!AK47+физиолог!AV47+гинекологическое!AX47+' отделение патологии'!AO47</f>
        <v>0</v>
      </c>
      <c r="D49" s="8">
        <f t="shared" si="0"/>
        <v>0</v>
      </c>
    </row>
    <row r="50" spans="1:4" ht="54">
      <c r="A50" s="45"/>
      <c r="B50" s="3" t="s">
        <v>40</v>
      </c>
      <c r="C50" s="27">
        <f>физиол1!AK48+физиолог!AV48+гинекологическое!AX48+' отделение патологии'!AO48</f>
        <v>1</v>
      </c>
      <c r="D50" s="8">
        <f t="shared" si="0"/>
        <v>1.1764705882352942</v>
      </c>
    </row>
    <row r="51" spans="1:4" ht="67.5">
      <c r="A51" s="46" t="s">
        <v>43</v>
      </c>
      <c r="B51" s="2" t="s">
        <v>44</v>
      </c>
      <c r="C51" s="27">
        <f>физиол1!AK49+физиолог!AV49+гинекологическое!AX49+' отделение патологии'!AO49</f>
        <v>51</v>
      </c>
      <c r="D51" s="8">
        <f t="shared" si="0"/>
        <v>60</v>
      </c>
    </row>
    <row r="52" spans="1:4" ht="67.5">
      <c r="A52" s="46"/>
      <c r="B52" s="2" t="s">
        <v>45</v>
      </c>
      <c r="C52" s="27">
        <f>физиол1!AK50+физиолог!AV50+гинекологическое!AX50+' отделение патологии'!AO50</f>
        <v>14</v>
      </c>
      <c r="D52" s="8">
        <f t="shared" si="0"/>
        <v>16.470588235294116</v>
      </c>
    </row>
    <row r="53" spans="1:4" ht="67.5">
      <c r="A53" s="46"/>
      <c r="B53" s="2" t="s">
        <v>46</v>
      </c>
      <c r="C53" s="27">
        <f>физиол1!AK51+физиолог!AV51+гинекологическое!AX51+' отделение патологии'!AO51</f>
        <v>1</v>
      </c>
      <c r="D53" s="8">
        <f t="shared" si="0"/>
        <v>1.1764705882352942</v>
      </c>
    </row>
    <row r="54" spans="1:4" ht="67.5">
      <c r="A54" s="46"/>
      <c r="B54" s="2" t="s">
        <v>47</v>
      </c>
      <c r="C54" s="27">
        <f>физиол1!AK52+физиолог!AV52+гинекологическое!AX52+' отделение патологии'!AO52</f>
        <v>5</v>
      </c>
      <c r="D54" s="8">
        <f t="shared" si="0"/>
        <v>5.882352941176471</v>
      </c>
    </row>
    <row r="55" spans="1:4" ht="68.25" thickBot="1">
      <c r="A55" s="46"/>
      <c r="B55" s="2" t="s">
        <v>48</v>
      </c>
      <c r="C55" s="27">
        <f>физиол1!AK53+физиолог!AV53+гинекологическое!AX53+' отделение патологии'!AO53</f>
        <v>0</v>
      </c>
      <c r="D55" s="8">
        <f t="shared" si="0"/>
        <v>0</v>
      </c>
    </row>
    <row r="56" spans="1:4" ht="15.75" thickBot="1">
      <c r="A56" s="12" t="s">
        <v>51</v>
      </c>
      <c r="C56" s="27">
        <f>физиол1!AK54+физиолог!AV54+гинекологическое!AX54+' отделение патологии'!AO54</f>
        <v>0</v>
      </c>
      <c r="D56" s="8">
        <f t="shared" si="0"/>
        <v>0</v>
      </c>
    </row>
    <row r="57" spans="1:4" ht="15.75" thickBot="1">
      <c r="A57" s="13" t="s">
        <v>52</v>
      </c>
      <c r="C57" s="27">
        <f>физиол1!AK55+физиолог!AV55+гинекологическое!AX55+' отделение патологии'!AO55</f>
        <v>1</v>
      </c>
      <c r="D57" s="8">
        <f t="shared" si="0"/>
        <v>1.1764705882352942</v>
      </c>
    </row>
    <row r="58" spans="1:4" ht="27" thickBot="1">
      <c r="A58" s="14" t="s">
        <v>53</v>
      </c>
      <c r="C58" s="27">
        <f>физиол1!AK56+физиолог!AV56+гинекологическое!AX56+' отделение патологии'!AO56</f>
        <v>18</v>
      </c>
      <c r="D58" s="8">
        <f t="shared" si="0"/>
        <v>21.176470588235293</v>
      </c>
    </row>
    <row r="59" spans="1:4" ht="15.75" thickBot="1">
      <c r="A59" s="16" t="s">
        <v>54</v>
      </c>
      <c r="C59" s="27">
        <f>физиол1!AK57+физиолог!AV57+гинекологическое!AX57+' отделение патологии'!AO57</f>
        <v>41</v>
      </c>
      <c r="D59" s="8">
        <f t="shared" si="0"/>
        <v>48.235294117647058</v>
      </c>
    </row>
    <row r="60" spans="1:4" ht="27" thickBot="1">
      <c r="A60" s="14" t="s">
        <v>55</v>
      </c>
      <c r="C60" s="27">
        <f>физиол1!AK58+физиолог!AV58+гинекологическое!AX58+' отделение патологии'!AO58</f>
        <v>22</v>
      </c>
      <c r="D60" s="8">
        <f t="shared" si="0"/>
        <v>25.882352941176471</v>
      </c>
    </row>
    <row r="61" spans="1:4" ht="27" thickBot="1">
      <c r="A61" s="14" t="s">
        <v>56</v>
      </c>
      <c r="C61" s="27">
        <f>физиол1!AK59+физиолог!AV59+гинекологическое!AX59+' отделение патологии'!AO59</f>
        <v>1</v>
      </c>
      <c r="D61" s="8">
        <f t="shared" si="0"/>
        <v>1.1764705882352942</v>
      </c>
    </row>
    <row r="62" spans="1:4" ht="39.75" thickBot="1">
      <c r="A62" s="14" t="s">
        <v>57</v>
      </c>
      <c r="C62" s="27">
        <f>физиол1!AK60+физиолог!AV60+гинекологическое!AX60+' отделение патологии'!AO60</f>
        <v>0</v>
      </c>
      <c r="D62" s="8">
        <f t="shared" si="0"/>
        <v>0</v>
      </c>
    </row>
    <row r="63" spans="1:4" ht="15.75" thickBot="1">
      <c r="A63" s="12" t="s">
        <v>58</v>
      </c>
      <c r="C63" s="27">
        <f>физиол1!AK61+физиолог!AV61+гинекологическое!AX61+' отделение патологии'!AO61</f>
        <v>0</v>
      </c>
      <c r="D63" s="8">
        <f t="shared" si="0"/>
        <v>0</v>
      </c>
    </row>
    <row r="64" spans="1:4" ht="27" thickBot="1">
      <c r="A64" s="14" t="s">
        <v>59</v>
      </c>
      <c r="C64" s="27">
        <f>физиол1!AK62+физиолог!AV62+гинекологическое!AX62+' отделение патологии'!AO62</f>
        <v>0</v>
      </c>
      <c r="D64" s="8">
        <f t="shared" si="0"/>
        <v>0</v>
      </c>
    </row>
    <row r="65" spans="1:4" ht="27" thickBot="1">
      <c r="A65" s="14" t="s">
        <v>60</v>
      </c>
      <c r="C65" s="27">
        <f>физиол1!AK63+физиолог!AV63+гинекологическое!AX63+' отделение патологии'!AO63</f>
        <v>0</v>
      </c>
      <c r="D65" s="8">
        <f t="shared" si="0"/>
        <v>0</v>
      </c>
    </row>
    <row r="66" spans="1:4" ht="52.5" thickBot="1">
      <c r="A66" s="14" t="s">
        <v>61</v>
      </c>
      <c r="C66" s="27">
        <f>физиол1!AK64+физиолог!AV64+гинекологическое!AX64+' отделение патологии'!AO64</f>
        <v>0</v>
      </c>
      <c r="D66" s="8">
        <f t="shared" si="0"/>
        <v>0</v>
      </c>
    </row>
    <row r="67" spans="1:4" ht="27" thickBot="1">
      <c r="A67" s="14" t="s">
        <v>62</v>
      </c>
      <c r="C67" s="27">
        <f>физиол1!AK65+физиолог!AV65+гинекологическое!AX65+' отделение патологии'!AO65</f>
        <v>10</v>
      </c>
      <c r="D67" s="8">
        <f t="shared" si="0"/>
        <v>11.764705882352942</v>
      </c>
    </row>
    <row r="68" spans="1:4" ht="65.25" thickBot="1">
      <c r="A68" s="14" t="s">
        <v>63</v>
      </c>
      <c r="C68" s="27">
        <f>физиол1!AK66+физиолог!AV66+гинекологическое!AX66+' отделение патологии'!AO66</f>
        <v>0</v>
      </c>
      <c r="D68" s="8">
        <f t="shared" si="0"/>
        <v>0</v>
      </c>
    </row>
    <row r="69" spans="1:4" ht="39.75" thickBot="1">
      <c r="A69" s="14" t="s">
        <v>64</v>
      </c>
      <c r="C69" s="27">
        <f>физиол1!AK67+физиолог!AV67+гинекологическое!AX67+' отделение патологии'!AO67</f>
        <v>2</v>
      </c>
      <c r="D69" s="8">
        <f t="shared" si="0"/>
        <v>2.3529411764705883</v>
      </c>
    </row>
    <row r="70" spans="1:4" ht="39.75" thickBot="1">
      <c r="A70" s="14" t="s">
        <v>65</v>
      </c>
      <c r="C70" s="27">
        <f>физиол1!AK68+физиолог!AV68+гинекологическое!AX68+' отделение патологии'!AO68</f>
        <v>0</v>
      </c>
      <c r="D70" s="8">
        <f t="shared" si="0"/>
        <v>0</v>
      </c>
    </row>
    <row r="71" spans="1:4" ht="27" thickBot="1">
      <c r="A71" s="14" t="s">
        <v>66</v>
      </c>
      <c r="C71" s="27">
        <f>физиол1!AK69+физиолог!AV69+гинекологическое!AX69+' отделение патологии'!AO69</f>
        <v>0</v>
      </c>
      <c r="D71" s="8">
        <f>C71*100/85</f>
        <v>0</v>
      </c>
    </row>
    <row r="72" spans="1:4" ht="39.75" thickBot="1">
      <c r="A72" s="14" t="s">
        <v>67</v>
      </c>
      <c r="C72" s="27">
        <f>физиол1!AK70+физиолог!AV70+гинекологическое!AX70+' отделение патологии'!AO70</f>
        <v>2</v>
      </c>
      <c r="D72" s="8">
        <f>C72*100/85</f>
        <v>2.3529411764705883</v>
      </c>
    </row>
    <row r="73" spans="1:4" ht="39.75" thickBot="1">
      <c r="A73" s="14" t="s">
        <v>68</v>
      </c>
      <c r="C73" s="27">
        <f>физиол1!AK71+физиолог!AV71+гинекологическое!AX71+' отделение патологии'!AO71</f>
        <v>6</v>
      </c>
      <c r="D73" s="8">
        <f>C73*100/85</f>
        <v>7.0588235294117645</v>
      </c>
    </row>
    <row r="74" spans="1:4" ht="15.75" thickBot="1">
      <c r="A74" s="13" t="s">
        <v>69</v>
      </c>
      <c r="C74" s="27">
        <f>физиол1!AK72+физиолог!AV72+гинекологическое!AX72+' отделение патологии'!AO72</f>
        <v>1</v>
      </c>
      <c r="D74" s="8">
        <f>C74*100/85</f>
        <v>1.1764705882352942</v>
      </c>
    </row>
    <row r="75" spans="1:4" ht="15.75" thickBot="1">
      <c r="A75" s="14" t="s">
        <v>70</v>
      </c>
      <c r="C75" s="27">
        <f>физиол1!AK73+физиолог!AV73+гинекологическое!AX73+' отделение патологии'!AO73</f>
        <v>4</v>
      </c>
      <c r="D75" s="8">
        <f>C75*100/85</f>
        <v>4.7058823529411766</v>
      </c>
    </row>
  </sheetData>
  <mergeCells count="12">
    <mergeCell ref="A51:A55"/>
    <mergeCell ref="A18:A22"/>
    <mergeCell ref="A23:A27"/>
    <mergeCell ref="A28:A32"/>
    <mergeCell ref="A33:A35"/>
    <mergeCell ref="A36:A40"/>
    <mergeCell ref="A41:A45"/>
    <mergeCell ref="A15:A17"/>
    <mergeCell ref="C4:D4"/>
    <mergeCell ref="A6:A11"/>
    <mergeCell ref="A12:A14"/>
    <mergeCell ref="A46:A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ПЦ</vt:lpstr>
      <vt:lpstr>физиол1</vt:lpstr>
      <vt:lpstr>дневной стационар</vt:lpstr>
      <vt:lpstr>физиолог</vt:lpstr>
      <vt:lpstr>гинекологическое</vt:lpstr>
      <vt:lpstr> отделение патологии</vt:lpstr>
      <vt:lpstr>для МИАЦ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-user-</dc:creator>
  <cp:lastModifiedBy>User</cp:lastModifiedBy>
  <cp:lastPrinted>2020-01-16T12:14:27Z</cp:lastPrinted>
  <dcterms:created xsi:type="dcterms:W3CDTF">2018-07-05T10:52:13Z</dcterms:created>
  <dcterms:modified xsi:type="dcterms:W3CDTF">2020-01-17T06:39:32Z</dcterms:modified>
</cp:coreProperties>
</file>